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840" windowWidth="19440" windowHeight="7245" activeTab="11"/>
  </bookViews>
  <sheets>
    <sheet name="ENE" sheetId="1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8" r:id="rId7"/>
    <sheet name="AGO" sheetId="9" r:id="rId8"/>
    <sheet name="SEP" sheetId="11" r:id="rId9"/>
    <sheet name="OCT" sheetId="12" r:id="rId10"/>
    <sheet name="NOV" sheetId="13" r:id="rId11"/>
    <sheet name="DIC" sheetId="14" r:id="rId12"/>
  </sheets>
  <definedNames>
    <definedName name="_xlnm._FilterDatabase" localSheetId="3" hidden="1">ABR!$A$2:$I$211</definedName>
    <definedName name="_xlnm._FilterDatabase" localSheetId="7" hidden="1">AGO!$A$3:$K$241</definedName>
    <definedName name="_xlnm._FilterDatabase" localSheetId="11" hidden="1">DIC!$A$2:$K$245</definedName>
    <definedName name="_xlnm._FilterDatabase" localSheetId="0" hidden="1">ENE!$A$2:$G$300</definedName>
    <definedName name="_xlnm._FilterDatabase" localSheetId="1" hidden="1">FEB!$A$2:$I$229</definedName>
    <definedName name="_xlnm._FilterDatabase" localSheetId="6" hidden="1">JUL!$A$3:$K$213</definedName>
    <definedName name="_xlnm._FilterDatabase" localSheetId="5" hidden="1">JUN!$A$3:$K$272</definedName>
    <definedName name="_xlnm._FilterDatabase" localSheetId="2" hidden="1">MAR!$A$2:$J$288</definedName>
    <definedName name="_xlnm._FilterDatabase" localSheetId="4" hidden="1">MAY!$A$2:$H$277</definedName>
    <definedName name="_xlnm._FilterDatabase" localSheetId="10" hidden="1">NOV!$A$2:$L$275</definedName>
    <definedName name="_xlnm._FilterDatabase" localSheetId="9" hidden="1">OCT!$A$3:$K$254</definedName>
    <definedName name="_xlnm._FilterDatabase" localSheetId="8" hidden="1">SEP!$A$3:$K$235</definedName>
  </definedNames>
  <calcPr calcId="144525"/>
</workbook>
</file>

<file path=xl/calcChain.xml><?xml version="1.0" encoding="utf-8"?>
<calcChain xmlns="http://schemas.openxmlformats.org/spreadsheetml/2006/main">
  <c r="G4" i="12" l="1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6" i="11"/>
  <c r="G7" i="1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G73" i="11" s="1"/>
  <c r="G74" i="11" s="1"/>
  <c r="G75" i="11" s="1"/>
  <c r="G76" i="11" s="1"/>
  <c r="G77" i="11" s="1"/>
  <c r="G78" i="11" s="1"/>
  <c r="G79" i="11" s="1"/>
  <c r="G80" i="11" s="1"/>
  <c r="G81" i="11" s="1"/>
  <c r="G82" i="11" s="1"/>
  <c r="G83" i="11" s="1"/>
  <c r="G84" i="11" s="1"/>
  <c r="G85" i="11" s="1"/>
  <c r="G86" i="11" s="1"/>
  <c r="G87" i="11" s="1"/>
  <c r="G88" i="11" s="1"/>
  <c r="G89" i="11" s="1"/>
  <c r="G90" i="11" s="1"/>
  <c r="G91" i="11" s="1"/>
  <c r="G92" i="11" s="1"/>
  <c r="G93" i="11" s="1"/>
  <c r="G94" i="11" s="1"/>
  <c r="G95" i="11" s="1"/>
  <c r="G96" i="11" s="1"/>
  <c r="G97" i="11" s="1"/>
  <c r="G98" i="11" s="1"/>
  <c r="G99" i="11" s="1"/>
  <c r="G100" i="11" s="1"/>
  <c r="G101" i="11" s="1"/>
  <c r="G102" i="11" s="1"/>
  <c r="G103" i="11" s="1"/>
  <c r="G104" i="11" s="1"/>
  <c r="G105" i="11" s="1"/>
  <c r="G106" i="11" s="1"/>
  <c r="G107" i="11" s="1"/>
  <c r="G108" i="11" s="1"/>
  <c r="G109" i="11" s="1"/>
  <c r="G110" i="11" s="1"/>
  <c r="G111" i="11" s="1"/>
  <c r="G112" i="11" s="1"/>
  <c r="G113" i="11" s="1"/>
  <c r="G114" i="11" s="1"/>
  <c r="G115" i="11" s="1"/>
  <c r="G116" i="11" s="1"/>
  <c r="G117" i="11" s="1"/>
  <c r="G118" i="11" s="1"/>
  <c r="G119" i="11" s="1"/>
  <c r="G120" i="11" s="1"/>
  <c r="G121" i="11" s="1"/>
  <c r="G122" i="11" s="1"/>
  <c r="G123" i="11" s="1"/>
  <c r="G124" i="11" s="1"/>
  <c r="G125" i="11" s="1"/>
  <c r="G126" i="11" s="1"/>
  <c r="G127" i="11" s="1"/>
  <c r="G128" i="11" s="1"/>
  <c r="G129" i="11" s="1"/>
  <c r="G130" i="11" s="1"/>
  <c r="G131" i="11" s="1"/>
  <c r="G132" i="11" s="1"/>
  <c r="G133" i="11" s="1"/>
  <c r="G134" i="11" s="1"/>
  <c r="G135" i="11" s="1"/>
  <c r="G136" i="11" s="1"/>
  <c r="G137" i="11" s="1"/>
  <c r="G138" i="11" s="1"/>
  <c r="G139" i="11" s="1"/>
  <c r="G140" i="11" s="1"/>
  <c r="G141" i="11" s="1"/>
  <c r="G142" i="11" s="1"/>
  <c r="G143" i="11" s="1"/>
  <c r="G144" i="11" s="1"/>
  <c r="G145" i="11" s="1"/>
  <c r="G146" i="11" s="1"/>
  <c r="G147" i="11" s="1"/>
  <c r="G148" i="11" s="1"/>
  <c r="G149" i="11" s="1"/>
  <c r="G150" i="11" s="1"/>
  <c r="G151" i="11" s="1"/>
  <c r="G152" i="11" s="1"/>
  <c r="G153" i="11" s="1"/>
  <c r="G154" i="11" s="1"/>
  <c r="G155" i="11" s="1"/>
  <c r="G156" i="11" s="1"/>
  <c r="G157" i="11" s="1"/>
  <c r="G158" i="11" s="1"/>
  <c r="G159" i="11" s="1"/>
  <c r="G160" i="11" s="1"/>
  <c r="G161" i="11" s="1"/>
  <c r="G162" i="11" s="1"/>
  <c r="G163" i="11" s="1"/>
  <c r="G164" i="11" s="1"/>
  <c r="G165" i="11" s="1"/>
  <c r="G166" i="11" s="1"/>
  <c r="G167" i="11" s="1"/>
  <c r="G168" i="11" s="1"/>
  <c r="G169" i="11" s="1"/>
  <c r="G170" i="11" s="1"/>
  <c r="G171" i="11" s="1"/>
  <c r="G172" i="11" s="1"/>
  <c r="G173" i="11" s="1"/>
  <c r="G174" i="11" s="1"/>
  <c r="G175" i="11" s="1"/>
  <c r="G176" i="11" s="1"/>
  <c r="G177" i="11" s="1"/>
  <c r="G178" i="11" s="1"/>
  <c r="G179" i="11" s="1"/>
  <c r="G180" i="11" s="1"/>
  <c r="G181" i="11" s="1"/>
  <c r="G182" i="11" s="1"/>
  <c r="G183" i="11" s="1"/>
  <c r="G184" i="11" s="1"/>
  <c r="G185" i="11" s="1"/>
  <c r="G186" i="11" s="1"/>
  <c r="G187" i="11" s="1"/>
  <c r="G188" i="11" s="1"/>
  <c r="G189" i="11" s="1"/>
  <c r="G190" i="11" s="1"/>
  <c r="G191" i="11" s="1"/>
  <c r="G192" i="11" s="1"/>
  <c r="G193" i="11" s="1"/>
  <c r="G194" i="11" s="1"/>
  <c r="G195" i="11" s="1"/>
  <c r="G196" i="11" s="1"/>
  <c r="G197" i="11" s="1"/>
  <c r="G198" i="11" s="1"/>
  <c r="G199" i="11" s="1"/>
  <c r="G200" i="11" s="1"/>
  <c r="G201" i="11" s="1"/>
  <c r="G202" i="11" s="1"/>
  <c r="G203" i="11" s="1"/>
  <c r="G204" i="11" s="1"/>
  <c r="G205" i="11" s="1"/>
  <c r="G206" i="11" s="1"/>
  <c r="G207" i="11" s="1"/>
  <c r="G208" i="11" s="1"/>
  <c r="G209" i="11" s="1"/>
  <c r="G210" i="11" s="1"/>
  <c r="G211" i="11" s="1"/>
  <c r="G212" i="11" s="1"/>
  <c r="G213" i="11" s="1"/>
  <c r="G214" i="11" s="1"/>
  <c r="G215" i="11" s="1"/>
  <c r="G216" i="11" s="1"/>
  <c r="G217" i="11" s="1"/>
  <c r="G218" i="11" s="1"/>
  <c r="G219" i="11" s="1"/>
  <c r="G220" i="11" s="1"/>
  <c r="G221" i="11" s="1"/>
  <c r="G222" i="11" s="1"/>
  <c r="G223" i="11" s="1"/>
  <c r="G224" i="11" s="1"/>
  <c r="G225" i="11" s="1"/>
  <c r="G226" i="11" s="1"/>
  <c r="G227" i="11" s="1"/>
  <c r="G228" i="11" s="1"/>
  <c r="G229" i="11" s="1"/>
  <c r="G230" i="11" s="1"/>
  <c r="G231" i="11" s="1"/>
  <c r="G232" i="11" s="1"/>
  <c r="G233" i="11" s="1"/>
  <c r="G234" i="11" s="1"/>
  <c r="G235" i="11" s="1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6" i="9"/>
  <c r="G7" i="9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 s="1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E279" i="13" l="1"/>
  <c r="E280" i="13"/>
  <c r="G3" i="13" l="1"/>
  <c r="G4" i="13" s="1"/>
  <c r="G5" i="13" s="1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 s="1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G130" i="13" s="1"/>
  <c r="G131" i="13" s="1"/>
  <c r="G132" i="13" s="1"/>
  <c r="G133" i="13" s="1"/>
  <c r="G134" i="13" s="1"/>
  <c r="G135" i="13" s="1"/>
  <c r="G136" i="13" s="1"/>
  <c r="G137" i="13" s="1"/>
  <c r="G138" i="13" s="1"/>
  <c r="G139" i="13" s="1"/>
  <c r="G140" i="13" s="1"/>
  <c r="G141" i="13" s="1"/>
  <c r="G142" i="13" s="1"/>
  <c r="G143" i="13" s="1"/>
  <c r="G144" i="13" s="1"/>
  <c r="G145" i="13" s="1"/>
  <c r="G146" i="13" s="1"/>
  <c r="G147" i="13" s="1"/>
  <c r="G148" i="13" s="1"/>
  <c r="G149" i="13" s="1"/>
  <c r="G150" i="13" s="1"/>
  <c r="G151" i="13" s="1"/>
  <c r="G152" i="13" s="1"/>
  <c r="G153" i="13" s="1"/>
  <c r="G154" i="13" s="1"/>
  <c r="G155" i="13" s="1"/>
  <c r="G156" i="13" s="1"/>
  <c r="G157" i="13" s="1"/>
  <c r="G158" i="13" s="1"/>
  <c r="G159" i="13" s="1"/>
  <c r="G160" i="13" s="1"/>
  <c r="G161" i="13" s="1"/>
  <c r="G162" i="13" s="1"/>
  <c r="G163" i="13" s="1"/>
  <c r="G164" i="13" s="1"/>
  <c r="G165" i="13" s="1"/>
  <c r="G166" i="13" s="1"/>
  <c r="G167" i="13" s="1"/>
  <c r="G168" i="13" s="1"/>
  <c r="G169" i="13" s="1"/>
  <c r="G170" i="13" s="1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 s="1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 s="1"/>
  <c r="G195" i="13" s="1"/>
  <c r="G196" i="13" s="1"/>
  <c r="G197" i="13" s="1"/>
  <c r="G198" i="13" s="1"/>
  <c r="G199" i="13" s="1"/>
  <c r="G200" i="13" s="1"/>
  <c r="G201" i="13" s="1"/>
  <c r="G202" i="13" s="1"/>
  <c r="G203" i="13" s="1"/>
  <c r="G204" i="13" s="1"/>
  <c r="G205" i="13" s="1"/>
  <c r="G206" i="13" s="1"/>
  <c r="G207" i="13" s="1"/>
  <c r="G208" i="13" s="1"/>
  <c r="G209" i="13" s="1"/>
  <c r="G210" i="13" s="1"/>
  <c r="G211" i="13" s="1"/>
  <c r="G212" i="13" s="1"/>
  <c r="G213" i="13" s="1"/>
  <c r="G214" i="13" s="1"/>
  <c r="G215" i="13" s="1"/>
  <c r="G216" i="13" s="1"/>
  <c r="G217" i="13" s="1"/>
  <c r="G218" i="13" s="1"/>
  <c r="G219" i="13" s="1"/>
  <c r="G220" i="13" s="1"/>
  <c r="G221" i="13" s="1"/>
  <c r="G222" i="13" s="1"/>
  <c r="G223" i="13" s="1"/>
  <c r="G224" i="13" s="1"/>
  <c r="G225" i="13" s="1"/>
  <c r="G226" i="13" s="1"/>
  <c r="G227" i="13" s="1"/>
  <c r="G228" i="13" s="1"/>
  <c r="G229" i="13" s="1"/>
  <c r="G230" i="13" s="1"/>
  <c r="G231" i="13" s="1"/>
  <c r="G232" i="13" s="1"/>
  <c r="G233" i="13" s="1"/>
  <c r="G234" i="13" s="1"/>
  <c r="G235" i="13" s="1"/>
  <c r="G236" i="13" s="1"/>
  <c r="G237" i="13" s="1"/>
  <c r="G238" i="13" s="1"/>
  <c r="G239" i="13" s="1"/>
  <c r="G240" i="13" s="1"/>
  <c r="G241" i="13" s="1"/>
  <c r="G242" i="13" s="1"/>
  <c r="G243" i="13" s="1"/>
  <c r="G244" i="13" s="1"/>
  <c r="G245" i="13" s="1"/>
  <c r="G246" i="13" s="1"/>
  <c r="G247" i="13" s="1"/>
  <c r="G248" i="13" s="1"/>
  <c r="G249" i="13" s="1"/>
  <c r="G250" i="13" s="1"/>
  <c r="G251" i="13" s="1"/>
  <c r="G252" i="13" s="1"/>
  <c r="G253" i="13" s="1"/>
  <c r="G254" i="13" s="1"/>
  <c r="G255" i="13" s="1"/>
  <c r="G256" i="13" s="1"/>
  <c r="G257" i="13" s="1"/>
  <c r="G258" i="13" s="1"/>
  <c r="G259" i="13" s="1"/>
  <c r="G260" i="13" s="1"/>
  <c r="G261" i="13" s="1"/>
  <c r="G262" i="13" s="1"/>
  <c r="G263" i="13" s="1"/>
  <c r="G264" i="13" s="1"/>
  <c r="G265" i="13" s="1"/>
  <c r="G266" i="13" s="1"/>
  <c r="G267" i="13" s="1"/>
  <c r="G268" i="13" s="1"/>
  <c r="G269" i="13" s="1"/>
  <c r="G270" i="13" s="1"/>
  <c r="G271" i="13" s="1"/>
  <c r="G272" i="13" s="1"/>
  <c r="G273" i="13" s="1"/>
  <c r="G274" i="13" s="1"/>
  <c r="G275" i="13" s="1"/>
  <c r="E257" i="12"/>
  <c r="E256" i="12"/>
  <c r="G18" i="12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 s="1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 s="1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 s="1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 s="1"/>
  <c r="G144" i="12" s="1"/>
  <c r="G145" i="12" s="1"/>
  <c r="G146" i="12" s="1"/>
  <c r="G147" i="12" s="1"/>
  <c r="G148" i="12" s="1"/>
  <c r="G149" i="12" s="1"/>
  <c r="G150" i="12" s="1"/>
  <c r="G151" i="12" s="1"/>
  <c r="G152" i="12" s="1"/>
  <c r="G153" i="12" s="1"/>
  <c r="G154" i="12" s="1"/>
  <c r="G155" i="12" s="1"/>
  <c r="G156" i="12" s="1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 s="1"/>
  <c r="G184" i="12" s="1"/>
  <c r="G185" i="12" s="1"/>
  <c r="G186" i="12" s="1"/>
  <c r="G187" i="12" s="1"/>
  <c r="G188" i="12" s="1"/>
  <c r="G189" i="12" s="1"/>
  <c r="G190" i="12" s="1"/>
  <c r="G191" i="12" s="1"/>
  <c r="G192" i="12" s="1"/>
  <c r="G193" i="12" s="1"/>
  <c r="G194" i="12" s="1"/>
  <c r="G195" i="12" s="1"/>
  <c r="G196" i="12" s="1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 s="1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E238" i="11" l="1"/>
  <c r="E237" i="11"/>
  <c r="G4" i="11"/>
  <c r="G5" i="11" s="1"/>
  <c r="E246" i="9" l="1"/>
  <c r="E245" i="9"/>
  <c r="G4" i="9" l="1"/>
  <c r="G5" i="9" s="1"/>
  <c r="E217" i="8" l="1"/>
  <c r="E216" i="8"/>
  <c r="G3" i="8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 s="1"/>
  <c r="G213" i="8" s="1"/>
  <c r="E278" i="7" l="1"/>
  <c r="E277" i="7"/>
  <c r="G4" i="7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G129" i="7" s="1"/>
  <c r="G130" i="7" s="1"/>
  <c r="G131" i="7" s="1"/>
  <c r="G132" i="7" s="1"/>
  <c r="G133" i="7" s="1"/>
  <c r="G134" i="7" s="1"/>
  <c r="G135" i="7" s="1"/>
  <c r="G136" i="7" s="1"/>
  <c r="G137" i="7" s="1"/>
  <c r="G138" i="7" s="1"/>
  <c r="G139" i="7" s="1"/>
  <c r="G140" i="7" s="1"/>
  <c r="G141" i="7" s="1"/>
  <c r="G142" i="7" s="1"/>
  <c r="G143" i="7" s="1"/>
  <c r="G144" i="7" s="1"/>
  <c r="G145" i="7" s="1"/>
  <c r="G146" i="7" s="1"/>
  <c r="G147" i="7" s="1"/>
  <c r="G148" i="7" s="1"/>
  <c r="G149" i="7" s="1"/>
  <c r="G150" i="7" s="1"/>
  <c r="G151" i="7" s="1"/>
  <c r="G152" i="7" s="1"/>
  <c r="G153" i="7" s="1"/>
  <c r="G154" i="7" s="1"/>
  <c r="G155" i="7" s="1"/>
  <c r="G156" i="7" s="1"/>
  <c r="G157" i="7" s="1"/>
  <c r="G158" i="7" s="1"/>
  <c r="G159" i="7" s="1"/>
  <c r="G160" i="7" s="1"/>
  <c r="G161" i="7" s="1"/>
  <c r="G162" i="7" s="1"/>
  <c r="G163" i="7" s="1"/>
  <c r="G164" i="7" s="1"/>
  <c r="G165" i="7" s="1"/>
  <c r="G166" i="7" s="1"/>
  <c r="G167" i="7" s="1"/>
  <c r="G168" i="7" s="1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182" i="7" s="1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197" i="7" s="1"/>
  <c r="G198" i="7" s="1"/>
  <c r="G199" i="7" s="1"/>
  <c r="G200" i="7" s="1"/>
  <c r="G201" i="7" s="1"/>
  <c r="G202" i="7" s="1"/>
  <c r="G203" i="7" s="1"/>
  <c r="G204" i="7" s="1"/>
  <c r="G205" i="7" s="1"/>
  <c r="G206" i="7" s="1"/>
  <c r="G207" i="7" s="1"/>
  <c r="G208" i="7" s="1"/>
  <c r="G209" i="7" s="1"/>
  <c r="G210" i="7" s="1"/>
  <c r="G211" i="7" s="1"/>
  <c r="G212" i="7" s="1"/>
  <c r="G213" i="7" s="1"/>
  <c r="G214" i="7" s="1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227" i="7" s="1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242" i="7" s="1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 s="1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272" i="7" s="1"/>
  <c r="E281" i="6" l="1"/>
  <c r="E280" i="6"/>
  <c r="G280" i="6" s="1"/>
  <c r="I257" i="6"/>
  <c r="H251" i="6"/>
  <c r="I210" i="6"/>
  <c r="G3" i="6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  <c r="G158" i="6" s="1"/>
  <c r="G159" i="6" s="1"/>
  <c r="G160" i="6" s="1"/>
  <c r="G161" i="6" s="1"/>
  <c r="G162" i="6" s="1"/>
  <c r="G163" i="6" s="1"/>
  <c r="G164" i="6" s="1"/>
  <c r="G165" i="6" s="1"/>
  <c r="G166" i="6" s="1"/>
  <c r="G167" i="6" s="1"/>
  <c r="G168" i="6" s="1"/>
  <c r="G169" i="6" s="1"/>
  <c r="G170" i="6" s="1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 s="1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 s="1"/>
  <c r="G195" i="6" s="1"/>
  <c r="G196" i="6" s="1"/>
  <c r="G197" i="6" s="1"/>
  <c r="G198" i="6" s="1"/>
  <c r="G199" i="6" s="1"/>
  <c r="G200" i="6" s="1"/>
  <c r="G201" i="6" s="1"/>
  <c r="G202" i="6" s="1"/>
  <c r="G203" i="6" s="1"/>
  <c r="G204" i="6" s="1"/>
  <c r="G205" i="6" s="1"/>
  <c r="G206" i="6" s="1"/>
  <c r="G207" i="6" s="1"/>
  <c r="G208" i="6" s="1"/>
  <c r="G209" i="6" s="1"/>
  <c r="G210" i="6" s="1"/>
  <c r="G211" i="6" s="1"/>
  <c r="G212" i="6" s="1"/>
  <c r="G213" i="6" s="1"/>
  <c r="G214" i="6" s="1"/>
  <c r="G215" i="6" s="1"/>
  <c r="G216" i="6" s="1"/>
  <c r="G217" i="6" s="1"/>
  <c r="G218" i="6" s="1"/>
  <c r="G219" i="6" s="1"/>
  <c r="G220" i="6" s="1"/>
  <c r="G221" i="6" s="1"/>
  <c r="G222" i="6" s="1"/>
  <c r="G223" i="6" s="1"/>
  <c r="G224" i="6" s="1"/>
  <c r="G225" i="6" s="1"/>
  <c r="G226" i="6" s="1"/>
  <c r="G227" i="6" s="1"/>
  <c r="G228" i="6" s="1"/>
  <c r="G229" i="6" s="1"/>
  <c r="G230" i="6" s="1"/>
  <c r="G231" i="6" s="1"/>
  <c r="G232" i="6" s="1"/>
  <c r="G233" i="6" s="1"/>
  <c r="G234" i="6" s="1"/>
  <c r="G235" i="6" s="1"/>
  <c r="G236" i="6" s="1"/>
  <c r="G237" i="6" s="1"/>
  <c r="G238" i="6" s="1"/>
  <c r="G239" i="6" s="1"/>
  <c r="G240" i="6" s="1"/>
  <c r="G241" i="6" s="1"/>
  <c r="G242" i="6" s="1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 s="1"/>
  <c r="G255" i="6" s="1"/>
  <c r="G256" i="6" s="1"/>
  <c r="G257" i="6" s="1"/>
  <c r="G258" i="6" s="1"/>
  <c r="G259" i="6" s="1"/>
  <c r="G260" i="6" s="1"/>
  <c r="G261" i="6" s="1"/>
  <c r="G262" i="6" s="1"/>
  <c r="G263" i="6" s="1"/>
  <c r="G264" i="6" s="1"/>
  <c r="G265" i="6" s="1"/>
  <c r="G266" i="6" s="1"/>
  <c r="G267" i="6" s="1"/>
  <c r="G268" i="6" s="1"/>
  <c r="G269" i="6" s="1"/>
  <c r="G270" i="6" s="1"/>
  <c r="G271" i="6" s="1"/>
  <c r="G272" i="6" s="1"/>
  <c r="G273" i="6" s="1"/>
  <c r="G274" i="6" s="1"/>
  <c r="G275" i="6" s="1"/>
  <c r="G276" i="6" s="1"/>
  <c r="G277" i="6" s="1"/>
  <c r="E214" i="5"/>
  <c r="E213" i="5"/>
  <c r="G4" i="5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E293" i="4" l="1"/>
  <c r="E292" i="4"/>
  <c r="I203" i="4"/>
  <c r="I61" i="4"/>
  <c r="J26" i="4"/>
  <c r="G4" i="4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E233" i="3"/>
  <c r="E232" i="3"/>
  <c r="G3" i="3" l="1"/>
  <c r="G4" i="3" s="1"/>
  <c r="E303" i="1" l="1"/>
  <c r="E302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" i="14" l="1"/>
  <c r="G4" i="14" l="1"/>
  <c r="G5" i="14" s="1"/>
  <c r="G6" i="14" s="1"/>
  <c r="G7" i="14" s="1"/>
  <c r="G8" i="14" s="1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G73" i="14" s="1"/>
  <c r="G74" i="14" s="1"/>
  <c r="G75" i="14" s="1"/>
  <c r="G76" i="14" s="1"/>
  <c r="G77" i="14" s="1"/>
  <c r="G78" i="14" s="1"/>
  <c r="G79" i="14" s="1"/>
  <c r="G80" i="14" s="1"/>
  <c r="G81" i="14" s="1"/>
  <c r="G82" i="14" s="1"/>
  <c r="G83" i="14" s="1"/>
  <c r="G84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97" i="14" s="1"/>
  <c r="G98" i="14" s="1"/>
  <c r="G99" i="14" s="1"/>
  <c r="G100" i="14" s="1"/>
  <c r="G101" i="14" s="1"/>
  <c r="G102" i="14" s="1"/>
  <c r="G103" i="14" s="1"/>
  <c r="G104" i="14" s="1"/>
  <c r="G105" i="14" s="1"/>
  <c r="G106" i="14" s="1"/>
  <c r="G107" i="14" s="1"/>
  <c r="G108" i="14" s="1"/>
  <c r="G109" i="14" s="1"/>
  <c r="G110" i="14" s="1"/>
  <c r="G111" i="14" s="1"/>
  <c r="G112" i="14" s="1"/>
  <c r="G113" i="14" s="1"/>
  <c r="G114" i="14" s="1"/>
  <c r="G115" i="14" s="1"/>
  <c r="G116" i="14" s="1"/>
  <c r="G117" i="14" s="1"/>
  <c r="G118" i="14" s="1"/>
  <c r="G119" i="14" s="1"/>
  <c r="G120" i="14" s="1"/>
  <c r="G121" i="14" s="1"/>
  <c r="G122" i="14" s="1"/>
  <c r="G123" i="14" s="1"/>
  <c r="G124" i="14" s="1"/>
  <c r="G125" i="14" s="1"/>
  <c r="G126" i="14" s="1"/>
  <c r="G127" i="14" s="1"/>
  <c r="G128" i="14" s="1"/>
  <c r="G129" i="14" s="1"/>
  <c r="G130" i="14" s="1"/>
  <c r="G131" i="14" s="1"/>
  <c r="G132" i="14" s="1"/>
  <c r="G133" i="14" s="1"/>
  <c r="G134" i="14" s="1"/>
  <c r="G135" i="14" s="1"/>
  <c r="G136" i="14" s="1"/>
  <c r="G137" i="14" s="1"/>
  <c r="G138" i="14" s="1"/>
  <c r="G139" i="14" s="1"/>
  <c r="G140" i="14" s="1"/>
  <c r="G141" i="14" s="1"/>
  <c r="G142" i="14" s="1"/>
  <c r="G143" i="14" s="1"/>
  <c r="G144" i="14" s="1"/>
  <c r="G145" i="14" s="1"/>
  <c r="G146" i="14" s="1"/>
  <c r="G147" i="14" s="1"/>
  <c r="G148" i="14" s="1"/>
  <c r="G149" i="14" s="1"/>
  <c r="G150" i="14" s="1"/>
  <c r="G151" i="14" s="1"/>
  <c r="G152" i="14" s="1"/>
  <c r="G153" i="14" s="1"/>
  <c r="G154" i="14" s="1"/>
  <c r="G155" i="14" s="1"/>
  <c r="G156" i="14" s="1"/>
  <c r="G157" i="14" s="1"/>
  <c r="G158" i="14" s="1"/>
  <c r="G159" i="14" s="1"/>
  <c r="G160" i="14" s="1"/>
  <c r="G161" i="14" s="1"/>
  <c r="G162" i="14" s="1"/>
  <c r="G163" i="14" s="1"/>
  <c r="G164" i="14" s="1"/>
  <c r="G165" i="14" s="1"/>
  <c r="G166" i="14" s="1"/>
  <c r="G167" i="14" s="1"/>
  <c r="G168" i="14" s="1"/>
  <c r="G169" i="14" s="1"/>
  <c r="G170" i="14" s="1"/>
  <c r="G171" i="14" s="1"/>
  <c r="G172" i="14" s="1"/>
  <c r="G173" i="14" s="1"/>
  <c r="G174" i="14" s="1"/>
  <c r="G175" i="14" s="1"/>
  <c r="G176" i="14" s="1"/>
  <c r="G177" i="14" s="1"/>
  <c r="G178" i="14" s="1"/>
  <c r="G179" i="14" s="1"/>
  <c r="G180" i="14" s="1"/>
  <c r="G181" i="14" s="1"/>
  <c r="G182" i="14" s="1"/>
  <c r="G183" i="14" s="1"/>
  <c r="G184" i="14" s="1"/>
  <c r="G185" i="14" s="1"/>
  <c r="G186" i="14" s="1"/>
  <c r="G187" i="14" s="1"/>
  <c r="G188" i="14" s="1"/>
  <c r="G189" i="14" s="1"/>
  <c r="G190" i="14" s="1"/>
  <c r="G191" i="14" s="1"/>
  <c r="G192" i="14" s="1"/>
  <c r="G193" i="14" s="1"/>
  <c r="G194" i="14" s="1"/>
  <c r="G195" i="14" s="1"/>
  <c r="G196" i="14" s="1"/>
  <c r="G197" i="14" s="1"/>
  <c r="G198" i="14" s="1"/>
  <c r="G199" i="14" s="1"/>
  <c r="G200" i="14" s="1"/>
  <c r="G201" i="14" s="1"/>
  <c r="G202" i="14" s="1"/>
  <c r="G203" i="14" s="1"/>
  <c r="G204" i="14" s="1"/>
  <c r="G205" i="14" s="1"/>
  <c r="G206" i="14" s="1"/>
  <c r="G207" i="14" s="1"/>
  <c r="G208" i="14" s="1"/>
  <c r="G209" i="14" s="1"/>
  <c r="G210" i="14" s="1"/>
  <c r="G211" i="14" s="1"/>
  <c r="G212" i="14" s="1"/>
  <c r="G213" i="14" s="1"/>
  <c r="G214" i="14" s="1"/>
  <c r="G215" i="14" s="1"/>
  <c r="G216" i="14" s="1"/>
  <c r="G217" i="14" s="1"/>
  <c r="G218" i="14" s="1"/>
  <c r="G219" i="14" s="1"/>
  <c r="G220" i="14" s="1"/>
  <c r="G221" i="14" s="1"/>
  <c r="G222" i="14" s="1"/>
  <c r="G223" i="14" s="1"/>
  <c r="G224" i="14" s="1"/>
  <c r="G225" i="14" s="1"/>
  <c r="G226" i="14" s="1"/>
  <c r="G227" i="14" s="1"/>
  <c r="G228" i="14" s="1"/>
  <c r="G229" i="14" s="1"/>
  <c r="G230" i="14" s="1"/>
  <c r="G231" i="14" s="1"/>
  <c r="G232" i="14" s="1"/>
  <c r="G233" i="14" s="1"/>
  <c r="G234" i="14" s="1"/>
  <c r="G235" i="14" s="1"/>
  <c r="G236" i="14" s="1"/>
  <c r="G237" i="14" s="1"/>
  <c r="G238" i="14" s="1"/>
  <c r="G239" i="14" s="1"/>
  <c r="G240" i="14" s="1"/>
  <c r="G241" i="14" s="1"/>
  <c r="G242" i="14" s="1"/>
  <c r="G243" i="14" s="1"/>
  <c r="G244" i="14" s="1"/>
  <c r="G245" i="14" s="1"/>
</calcChain>
</file>

<file path=xl/sharedStrings.xml><?xml version="1.0" encoding="utf-8"?>
<sst xmlns="http://schemas.openxmlformats.org/spreadsheetml/2006/main" count="4327" uniqueCount="4147">
  <si>
    <t>Fecha</t>
  </si>
  <si>
    <t>Descripción</t>
  </si>
  <si>
    <t>Depósitos</t>
  </si>
  <si>
    <t>Retiros</t>
  </si>
  <si>
    <t>Saldo</t>
  </si>
  <si>
    <t>COBRO COMIS TAR CRED A NOM EVO0005829536 Referencia Númerica:       0005829536 Autorización: 00087411</t>
  </si>
  <si>
    <t>COBRO IMP INST TARJ D A NOM EV0005829536 Referencia Númerica:       0005829536 Autorización: 00087414</t>
  </si>
  <si>
    <t>COBRO IMP INST TAR CR A NOM EV0005829536 Referencia Númerica:       0005829536 Autorización: 00087412</t>
  </si>
  <si>
    <t>DEPOSITO VENTAS NETAS D TAR POR EVOPAYMX Referencia Númerica:       0005829536 Autorización: 00087410</t>
  </si>
  <si>
    <t>COBRO COMIS TAR DEBIT A NOM EV0005829536 Referencia Númerica:       0005829536 Autorización: 00087413</t>
  </si>
  <si>
    <t>DEPOSITO VENTAS NETAS D TAR POR EVOPAYMX Referencia Númerica:       0005829536 Autorización: 00179062</t>
  </si>
  <si>
    <t>COBRO COMIS TAR CRED A NOM EVO0005829536 Referencia Númerica:       0005829536 Autorización: 00179063</t>
  </si>
  <si>
    <t>COBRO IMP INST TAR CR A NOM EV0005829536 Referencia Númerica:       0005829536 Autorización: 00179064</t>
  </si>
  <si>
    <t>DEP MIXTO EFVO/DOCT  SUC. TRES GUERRAS,G Referencia Númerica:       0000000000 Autorización: 00820718</t>
  </si>
  <si>
    <t>TRASPASO REF  380252244 AUT. 70318 Referencia Númerica:       0380252244 Autorización: 00070318</t>
  </si>
  <si>
    <t>TRASPASO  Referencia Númerica: P INT 0000001    Autorización: 00073331</t>
  </si>
  <si>
    <t>MANO DE OBRA SERVICIO GRT7251  Referencia Númerica: DEPOS 0000074405 Autorización: 00074405</t>
  </si>
  <si>
    <t>TOYOTA SIENNA    Referencia Númerica: DEPOS 0000103828 Autorización: 00103828</t>
  </si>
  <si>
    <t>DEPOSITO VENTAS NETAS D TAR POR EVOPAYMX Referencia Númerica:       0005829536 Autorización: 00081529</t>
  </si>
  <si>
    <t>COBRO COMIS TAR CRED A NOM EVO0005829536 Referencia Númerica:       0005829536 Autorización: 00081530</t>
  </si>
  <si>
    <t>COBRO IMP INST TAR CR A NOM EV0005829536 Referencia Númerica:       0005829536 Autorización: 00081531</t>
  </si>
  <si>
    <t>COBRO COMIS TAR DEBIT A NOM EV0005829536 Referencia Númerica:       0005829536 Autorización: 00081532</t>
  </si>
  <si>
    <t>COBRO IMP INST TARJ D A NOM EV0005829536 Referencia Númerica:       0005829536 Autorización: 00081533</t>
  </si>
  <si>
    <t>03012017   Referencia Númerica: DEPOS 0000075149 Autorización: 00075149</t>
  </si>
  <si>
    <t>03012017  Referencia Númerica: DEPOS 0000076573 Autorización: 00076573</t>
  </si>
  <si>
    <t>KARLA YADIRA,MEDINA/OYORZABAL  Referencia Númerica: DEPOS 0000000000 Autorización: 00167364</t>
  </si>
  <si>
    <t>TRASPASO  Referencia Númerica: P INT 0000001    Autorización: 00089838</t>
  </si>
  <si>
    <t>DEP MIXTO EFVO/DOCT  SUC. BLVD PONIENTE, Referencia Númerica:       0000000000 Autorización: 00161798</t>
  </si>
  <si>
    <t>DEP TRAS TARJETA    117,980.27  Referencia Númerica:       0000000000 Autorización: 00161798</t>
  </si>
  <si>
    <t>MAT TOYOTA ORD 71356  Referencia Númerica: DEPOS 0000030116 Autorización: 00096385</t>
  </si>
  <si>
    <t>DEPOSITO EN EFECTIV SUC. PLAZA DEL PARQU Referencia Númerica:       0000000000 Autorización: 00083657</t>
  </si>
  <si>
    <t>AGRICULTURA CALIDAD Y PROGRESO SPR DE RL Referencia Númerica: DEPOS 0000130919 Autorización: 00130919</t>
  </si>
  <si>
    <t>3ENERO2016  Referencia Númerica: DEPOS 0000000001 Autorización: 00136208</t>
  </si>
  <si>
    <t>JULIAN,CRUZ/REGALADO   Referencia Númerica: DEPOS 0000155947 Autorización: 00155947</t>
  </si>
  <si>
    <t>COBRO COMIS TAR CRED A NOM EVO0005829536 Referencia Númerica:       0005829536 Autorización: 00081770</t>
  </si>
  <si>
    <t>COBRO IMP INST TAR CR A NOM EV0005829536 Referencia Númerica:       0005829536 Autorización: 00081771</t>
  </si>
  <si>
    <t>DEPOSITO VENTAS NETAS D TAR POR EVOPAYMX Referencia Númerica:       0005829536 Autorización: 00081769</t>
  </si>
  <si>
    <t>COBRO COMIS TAR DEBIT A NOM EV0005829536 Referencia Númerica:       0005829536 Autorización: 00081772</t>
  </si>
  <si>
    <t>COBRO IMP INST TARJ D A NOM EV0005829536 Referencia Númerica:       0005829536 Autorización: 00081773</t>
  </si>
  <si>
    <t>DEPOSITO EN EFECTIV SUC. SUC.NIETO PI@A  Referencia Númerica:       0000000000 Autorización: 00002782</t>
  </si>
  <si>
    <t>DEPOSITO EN EFECTIV SUC. SUC.NIETO PI@A  Referencia Númerica:       0000000000 Autorización: 00002758</t>
  </si>
  <si>
    <t>DEP MIXTO EFVO/DOCT  SUC. TRES GUERRAS,G Referencia Númerica:       0000000000 Autorización: 00822343</t>
  </si>
  <si>
    <t>DEP CHEQUE BNM      6,650.05             Referencia Númerica:       0000000000 Autorización: 00822343</t>
  </si>
  <si>
    <t>DEP MIXTO EFVO/DOCT  SUC. TRES GUERRAS,G Referencia Númerica:       0000000000 Autorización: 00822314</t>
  </si>
  <si>
    <t>DEP CHEQUE BNM      3,250.00  Referencia Númerica:       0000000000 Autorización: 00822314</t>
  </si>
  <si>
    <t>TRASPASO  Referencia Númerica: P INT 0000001    Autorización: 00069940</t>
  </si>
  <si>
    <t>Referencia Númerica: DEPOS 0000000000 Autorización: 00125237</t>
  </si>
  <si>
    <t>JULIAN,CRUZ/REGALADO   Referencia Númerica: DEPOS 0000158208 Autorización: 00158208</t>
  </si>
  <si>
    <t>DEPOSITO VENTAS NETAS D TAR POR EVOPAYMX Referencia Númerica:       0005829536 Autorización: 00079304</t>
  </si>
  <si>
    <t>COBRO IMP INST TAR CR A NOM EV0005829536 Referencia Númerica:       0005829536 Autorización: 00079306</t>
  </si>
  <si>
    <t>COBRO COMIS TAR CRED A NOM EVO0005829536 Referencia Númerica:       0005829536 Autorización: 00079305</t>
  </si>
  <si>
    <t>COBRO COMIS TAR DEBIT A NOM EV0005829536 Referencia Númerica:       0005829536 Autorización: 00079307</t>
  </si>
  <si>
    <t>COBRO IMP INST TARJ D A NOM EV0005829536 Referencia Númerica:       0005829536 Autorización: 00079308</t>
  </si>
  <si>
    <t>pago total vehiculo Camry  Referencia Númerica: D INT 0050117    Autorización: 00128198</t>
  </si>
  <si>
    <t>DEP MIXTO EFVO/DOCT  SUC. APASEO EL ALTO Referencia Númerica:       0000000000 Autorización: 00161542</t>
  </si>
  <si>
    <t>DEP TRAS TARJETA    3,500.00  Referencia Númerica:       0000000000 Autorización: 00161542</t>
  </si>
  <si>
    <t>DEP CHEQUE BNM      1,099.00  Referencia Númerica:       0000000000 Autorización: 00823159</t>
  </si>
  <si>
    <t>TRASPASO   Referencia Númerica: P INT 0000001    Autorización: 00135493</t>
  </si>
  <si>
    <t>050117   Referencia Númerica: DEPOS 0000050117 Autorización: 00139262</t>
  </si>
  <si>
    <t>DEPOSITO VENTAS NETAS D TAR POR EVOPAYMX Referencia Númerica:       0005829536 Autorización: 00081822</t>
  </si>
  <si>
    <t>COBRO IMP INST TARJ D A NOM EV0005829536 Referencia Númerica:       0005829536 Autorización: 00081826</t>
  </si>
  <si>
    <t>COBRO COMIS TAR CRED A NOM EVO0005829536 Referencia Númerica:       0005829536 Autorización: 00081823</t>
  </si>
  <si>
    <t>COBRO IMP INST TAR CR A NOM EV0005829536 Referencia Númerica:       0005829536 Autorización: 00081824</t>
  </si>
  <si>
    <t>COBRO COMIS TAR DEBIT A NOM EV0005829536 Referencia Númerica:       0005829536 Autorización: 00081825</t>
  </si>
  <si>
    <t>AGRO Y ACOLCHADOS SA DE CV   Referencia Númerica: DEPOS 0000060117 Autorización: 00104004</t>
  </si>
  <si>
    <t>DEPOSITO EN EFECTIV SUC. JERECUARO,GTO   Referencia Númerica:       0000000000 Autorización: 00706501</t>
  </si>
  <si>
    <t>DEPOSITO EN EFECTIV SUC. VALLE SANTIAGO, Referencia Númerica:       0000000000 Autorización: 00259358</t>
  </si>
  <si>
    <t>AR-13575</t>
  </si>
  <si>
    <t>DEPOSITO VENTAS NETAS D TAR POR EVOPAYMX Referencia Númerica:       0005829536 Autorización: 00080683</t>
  </si>
  <si>
    <t>COBRO COMIS TAR CRED A NOM EVO0005829536 Referencia Númerica:       0005829536 Autorización: 00080684</t>
  </si>
  <si>
    <t>COBRO IMP INST TAR CR A NOM EV0005829536 Referencia Númerica:       0005829536 Autorización: 00080685</t>
  </si>
  <si>
    <t>COBRO COMIS TAR DEBIT A NOM EV0005829536 Referencia Númerica:       0005829536 Autorización: 00080686</t>
  </si>
  <si>
    <t>COBRO IMP INST TARJ D A NOM EV0005829536 Referencia Númerica:       0005829536 Autorización: 00080687</t>
  </si>
  <si>
    <t>DEPOSITO VENTAS NETAS D TAR POR EVOPAYMX Referencia Númerica:       0005829536 Autorización: 00181551</t>
  </si>
  <si>
    <t>COBRO COMIS TAR CRED A NOM EVO0005829536 Referencia Númerica:       0005829536 Autorización: 00181552</t>
  </si>
  <si>
    <t>COBRO IMP INST TAR CR A NOM EV0005829536 Referencia Númerica:       0005829536 Autorización: 00181553</t>
  </si>
  <si>
    <t>COBRO COMIS TAR DEBIT A NOM EV0005829536 Referencia Númerica:       0005829536 Autorización: 00181554</t>
  </si>
  <si>
    <t>COBRO IMP INST TARJ D A NOM EV0005829536 Referencia Númerica:       0005829536 Autorización: 00181555</t>
  </si>
  <si>
    <t>T 30   Referencia Númerica: DEPOS 0000030284 Autorización: 00030284</t>
  </si>
  <si>
    <t>DEP MIXTO EFVO/DOCT  SUC. TRES GUERRAS,G Referencia Númerica:       0000000000 Autorización: 00824828</t>
  </si>
  <si>
    <t>DEP CHEQUE BNM      1,969.99  Referencia Númerica:       0000000000 Autorización: 00824828</t>
  </si>
  <si>
    <t>DEP MIXTO EFVO/DOCT  SUC. TRES GUERRAS,G Referencia Númerica:       0000000000 Autorización: 00824594</t>
  </si>
  <si>
    <t>DEP CHEQUE BNM      1,970.00   Referencia Númerica:       0000000000 Autorización: 00824594</t>
  </si>
  <si>
    <t>SERVICIO 20,000 KM. AUTO COROL   Referencia Númerica: DEPOS 0000000160 Autorización: 00043923</t>
  </si>
  <si>
    <t>COT MANT AVANZA71562   Referencia Númerica: DEPOS 0000109988 Autorización: 00109988</t>
  </si>
  <si>
    <t>VICENTE MIGUEL LOPEZ CAMACHO  Referencia Númerica: DEPOS 0000110085 Autorización: 00110085</t>
  </si>
  <si>
    <t>DEP MIXTO EFVO/DOCT  SUC. S LUIS DE LA P Referencia Númerica:       0000000000 Autorización: 00809735</t>
  </si>
  <si>
    <t>DEP CHEQUE BNM   75,063.62  Referencia Númerica:       0000000000 Autorización: 00809735</t>
  </si>
  <si>
    <t>DEPOSITO VENTAS NETAS D TAR POR EVOPAYMX Referencia Númerica:       0005829536 Autorización: 00079196</t>
  </si>
  <si>
    <t>COBRO IMP INST TAR CR A NOM EV0005829536 Referencia Númerica:       0005829536 Autorización: 00079198</t>
  </si>
  <si>
    <t>COBRO COMIS TAR CRED A NOM EVO0005829536 Referencia Númerica:       0005829536 Autorización: 00079197</t>
  </si>
  <si>
    <t>DEP MIXTO EFVO/DOCT  SUC. TRES GUERRAS,G Referencia Númerica:       0000000000 Autorización: 00825573</t>
  </si>
  <si>
    <t>DEP CHEQUE BNM  5,500.00  Referencia Númerica:       0000000000 Autorización: 00825573</t>
  </si>
  <si>
    <t>DEP MIXTO EFVO/DOCT  SUC. TRES GUERRAS,G Referencia Númerica:       0000000000 Autorización: 00825733</t>
  </si>
  <si>
    <t>DEP CHEQUE BNM      343,500.00    Referencia Númerica:       0000000000 Autorización: 00825733</t>
  </si>
  <si>
    <t>TRASPASO  Referencia Númerica: P INT 0000001    Autorización: 00061881</t>
  </si>
  <si>
    <t>DEP MIXTO EFVO/DOCT  SUC. TRES GUERRAS,G Referencia Númerica:       0000000000 Autorización: 00825634</t>
  </si>
  <si>
    <t>DEP TRAS TARJETA    52,000.00  Referencia Númerica:       0000000000 Autorización: 00825634</t>
  </si>
  <si>
    <t>DEP MIXTO EFVO/DOCT  SUC. GLORIETA EL PI Referencia Númerica:       0000000000 Autorización: 00187470</t>
  </si>
  <si>
    <t>DEP TRAS TARJETA    4,300.00   Referencia Númerica:       0000000000 Autorización: 00187470</t>
  </si>
  <si>
    <t>COMERCIALIZADORA DE REFACCIONES EL MOLIN Referencia Númerica: DEPOS 0000083644 Autorización: 00083644</t>
  </si>
  <si>
    <t>PRODUCTOS DE MAIZ DEL CAMPO SA DE CV     Referencia Númerica: DEPOS 0000101699 Autorización: 00101699</t>
  </si>
  <si>
    <t>VILLAGRAN EN MOVIMIENTO SA DE CV         Referencia Númerica: DEPOS 0000100117 Autorización: 00122301</t>
  </si>
  <si>
    <t>PAGO FACT ALECSA CELAYA S DE R      Referencia Númerica: DEPOS 0000000001 Autorización: 00247806</t>
  </si>
  <si>
    <t>COBRO IMP INST TAR CR A NOM EV0005829536 Referencia Númerica:       0005829536 Autorización: 00079871</t>
  </si>
  <si>
    <t>DEPOSITO VENTAS NETAS D TAR POR EVOPAYMX Referencia Númerica:       0005829536 Autorización: 00079869</t>
  </si>
  <si>
    <t>COBRO COMIS TAR CRED A NOM EVO0005829536 Referencia Númerica:       0005829536 Autorización: 00079870</t>
  </si>
  <si>
    <t>COBRO COMIS TAR DEBIT A NOM EV0005829536 Referencia Númerica:       0005829536 Autorización: 00079872</t>
  </si>
  <si>
    <t>COBRO IMP INST TARJ D A NOM EV0005829536 Referencia Númerica:       0005829536 Autorización: 00079873</t>
  </si>
  <si>
    <t>DEP MIXTO EFVO/DOCT  SUC. TRES GUERRAS,G Referencia Númerica:       0000000000 Autorización: 00826483</t>
  </si>
  <si>
    <t>DEP CHEQUE BNM      7,492.55   Referencia Númerica:       0000000000 Autorización: 00826483</t>
  </si>
  <si>
    <t>FELIPE,LOPEZ/COLOMBRES   Referencia Númerica: DEPOS 0000185094 Autorización: 00185094</t>
  </si>
  <si>
    <t>TRASPASO    Referencia Númerica: P INT 0000001    Autorización: 00060683</t>
  </si>
  <si>
    <t>COMERCIALIZADORA DE REFACCIONES EL MOLIN Referencia Númerica: DEPOS 0000092416 Autorización: 00092416</t>
  </si>
  <si>
    <t>NUM ORDEN S71678    Referencia Númerica: DEPOS 0000134961 Autorización: 00134961</t>
  </si>
  <si>
    <t>COBRO COMIS TAR CRED A NOM EVO0005829536 Referencia Númerica:       0005829536 Autorización: 00078450</t>
  </si>
  <si>
    <t>DEPOSITO VENTAS NETAS D TAR POR EVOPAYMX Referencia Númerica:       0005829536 Autorización: 00078449</t>
  </si>
  <si>
    <t>COBRO IMP INST TAR CR A NOM EV0005829536 Referencia Númerica:       0005829536 Autorización: 00078451</t>
  </si>
  <si>
    <t>COBRO COMIS TAR DEBIT A NOM EV0005829536 Referencia Númerica:       0005829536 Autorización: 00078452</t>
  </si>
  <si>
    <t>COBRO IMP INST TARJ D A NOM EV0005829536 Referencia Númerica:       0005829536 Autorización: 00078453</t>
  </si>
  <si>
    <t>DEP MIXTO EFVO/DOCT  SUC. TRES GUERRAS,G Referencia Númerica:       0000000000 Autorización: 00827354</t>
  </si>
  <si>
    <t>TRASPASO    Referencia Númerica: P INT 0000001    Autorización: 00067293</t>
  </si>
  <si>
    <t>ORDEN S0000071720    Referencia Númerica: DEPOS 0001701121 Autorización: 00115088</t>
  </si>
  <si>
    <t>ALECSA CELAYA S DE RL DE    Referencia Númerica: DEPOS 0000000000 Autorización: 00155234</t>
  </si>
  <si>
    <t>DEPOSITO VENTAS NETAS D TAR POR EVOPAYMX Referencia Númerica:       0005829536 Autorización: 00078421</t>
  </si>
  <si>
    <t>COBRO COMIS TAR CRED A NOM EVO0005829536 Referencia Númerica:       0005829536 Autorización: 00078422</t>
  </si>
  <si>
    <t>COBRO IMP INST TAR CR A NOM EV0005829536 Referencia Númerica:       0005829536 Autorización: 00078423</t>
  </si>
  <si>
    <t>COBRO COMIS TAR DEBIT A NOM EV0005829536 Referencia Númerica:       0005829536 Autorización: 00078424</t>
  </si>
  <si>
    <t>COBRO IMP INST TARJ D A NOM EV0005829536 Referencia Númerica:       0005829536 Autorización: 00078425</t>
  </si>
  <si>
    <t>Maria Guadalupe Arellano Rodriguez       Referencia Númerica: D INT 0120117    Autorización: 00565148</t>
  </si>
  <si>
    <t>TRASPASO     Referencia Númerica: P INT 0000001    Autorización: 00121812</t>
  </si>
  <si>
    <t>FELIPE,LOPEZ/COLOMBRES   Referencia Númerica: DEPOS 0000376976 Autorización: 00376976</t>
  </si>
  <si>
    <t>DEPOSITO VENTAS NETAS D TAR POR EVOPAYMX Referencia Númerica:       0005829536 Autorización: 00083535</t>
  </si>
  <si>
    <t>COBRO COMIS TAR CRED A NOM EVO0005829536 Referencia Númerica:       0005829536 Autorización: 00083536</t>
  </si>
  <si>
    <t>COBRO COMIS TAR DEBIT A NOM EV0005829536 Referencia Númerica:       0005829536 Autorización: 00083538</t>
  </si>
  <si>
    <t>COBRO IMP INST TAR CR A NOM EV0005829536 Referencia Númerica:       0005829536 Autorización: 00083537</t>
  </si>
  <si>
    <t>COBRO IMP INST TARJ D A NOM EV0005829536 Referencia Númerica:       0005829536 Autorización: 00083539</t>
  </si>
  <si>
    <t>DEPOSITO VENTAS NETAS D TAR POR EVOPAYMX Referencia Númerica:       0005829536 Autorización: 00189265</t>
  </si>
  <si>
    <t>COBRO COMIS TAR CRED A NOM EVO0005829536 Referencia Númerica:       0005829536 Autorización: 00189266</t>
  </si>
  <si>
    <t>COBRO IMP INST TAR CR A NOM EV0005829536 Referencia Númerica:       0005829536 Autorización: 00189267</t>
  </si>
  <si>
    <t>COBRO COMIS TAR DEBIT A NOM EV0005829536 Referencia Númerica:       0005829536 Autorización: 00189268</t>
  </si>
  <si>
    <t>COBRO IMP INST TARJ D A NOM EV0005829536 Referencia Númerica:       0005829536 Autorización: 00189269</t>
  </si>
  <si>
    <t>DEP MIXTO EFVO/DOCT  SUC. TRES GUERRAS,G Referencia Númerica:       0000000000 Autorización: 00828830</t>
  </si>
  <si>
    <t>DEP CHEQUE BNM      11,064.95            Referencia Númerica:       0000000000 Autorización: 00828830</t>
  </si>
  <si>
    <t>AGRO Y ACOLCHADOS SA DE CV    Referencia Númerica: DEPOS 0000135696 Autorización: 00135696</t>
  </si>
  <si>
    <t>AS-48761 16/01</t>
  </si>
  <si>
    <t>AGRO Y ACOLCHADOS SA DE CV    Referencia Númerica: DEPOS 0000160117 Autorización: 00136610</t>
  </si>
  <si>
    <t>AS-48760 16/01</t>
  </si>
  <si>
    <t>DEPOSITO VENTAS NETAS D TAR POR EVOPAYMX Referencia Númerica:       0005829536 Autorización: 00081071</t>
  </si>
  <si>
    <t>CORTE TERMINAL 16/01</t>
  </si>
  <si>
    <t>COBRO COMIS TAR CRED A NOM EVO0005829536 Referencia Númerica:       0005829536 Autorización: 00107518</t>
  </si>
  <si>
    <t>COBRO IMP INST TAR CR A NOM EV0005829536 Referencia Númerica:       0005829536 Autorización: 00107519</t>
  </si>
  <si>
    <t>COBRO COMIS TAR DEBIT A NOM EV0005829536 Referencia Númerica:       0005829536 Autorización: 00107520</t>
  </si>
  <si>
    <t>COBRO IMP INST TARJ D A NOM EV0005829536 Referencia Númerica:       0005829536 Autorización: 00107521</t>
  </si>
  <si>
    <t>DEP MIXTO EFVO/DOCT  SUC. TRES GUERRAS,G Referencia Númerica:       0000000000 Autorización: 00829833</t>
  </si>
  <si>
    <t>AS-48773 16/01</t>
  </si>
  <si>
    <t>DEP CHEQUE BNM      3,169.00             Referencia Númerica:       0000000000 Autorización: 00829833</t>
  </si>
  <si>
    <t>DEP MIXTO EFVO/DOCT  SUC. TRES GUERRAS,G Referencia Númerica:       0000000000 Autorización: 00829843</t>
  </si>
  <si>
    <t>RF-37525 16/01</t>
  </si>
  <si>
    <t>DEP CHEQUE BNM      150,000.00           Referencia Númerica:       0000000000 Autorización: 00829843</t>
  </si>
  <si>
    <t>DEP MIXTO EFVO/DOCT  SUC. TRES GUERRAS,G Referencia Númerica:       0000000000 Autorización: 00829853</t>
  </si>
  <si>
    <t>RF-37543 16/01</t>
  </si>
  <si>
    <t>DEP CHEQUE BNM      343,500.00           Referencia Númerica:       0000000000 Autorización: 00829853</t>
  </si>
  <si>
    <t>TRASPASO       Referencia Númerica: P INT 0000001    Autorización: 00076123</t>
  </si>
  <si>
    <t>DEP MIXTO EFVO/DOCT  SUC. TRES GUERRAS,G Referencia Númerica:       0000000000 Autorización: 00829684</t>
  </si>
  <si>
    <t>RF-37579  18/01</t>
  </si>
  <si>
    <t>DEP TRAS TARJETA    245,000.00           Referencia Númerica:       0000000000 Autorización: 00829684</t>
  </si>
  <si>
    <t>DEP MIXTO EFVO/DOCT  SUC. BLVD PONIENTE, Referencia Númerica:       0000000000 Autorización: 00173956</t>
  </si>
  <si>
    <t>RF-37565 17/01</t>
  </si>
  <si>
    <t>DEP TRAS TARJETA    113,000.00           Referencia Númerica:       0000000000 Autorización: 00173956</t>
  </si>
  <si>
    <t>DOMI 0008528849 municipio de celaya      Referencia Númerica:       0008528849 Autorización: 00034748</t>
  </si>
  <si>
    <t>DOMI 0008528847 municipio de celaya      Referencia Númerica:       0008528847 Autorización: 00034747</t>
  </si>
  <si>
    <t>COBRO COMIS TAR CRED A NOM EVO0005829536 Referencia Númerica:       0005829536 Autorización: 00079283</t>
  </si>
  <si>
    <t>DEPOSITO VENTAS NETAS D TAR POR EVOPAYMX Referencia Númerica:       0005829536 Autorización: 00079282</t>
  </si>
  <si>
    <t>CORTE TERMINAL 17/01</t>
  </si>
  <si>
    <t>COBRO IMP INST TAR CR A NOM EV0005829536 Referencia Númerica:       0005829536 Autorización: 00079284</t>
  </si>
  <si>
    <t>COBRO COMIS TAR DEBIT A NOM EV0005829536 Referencia Númerica:       0005829536 Autorización: 00079285</t>
  </si>
  <si>
    <t>COBRO IMP INST TARJ D A NOM EV0005829536 Referencia Númerica:       0005829536 Autorización: 00079286</t>
  </si>
  <si>
    <t>DEPOSITO EN EFECTIV SUC. GRANJAS SAN ANT Referencia Númerica:       0000000000 Autorización: 00185172</t>
  </si>
  <si>
    <t>RF-37577  18/01</t>
  </si>
  <si>
    <t>DEP MIXTO EFVO/DOCT  SUC. TRES GUERRAS,G Referencia Númerica:       0000000000 Autorización: 00830613</t>
  </si>
  <si>
    <t>AS-48804 17/01</t>
  </si>
  <si>
    <t>DEP CHEQUE BNM      3,250.01             Referencia Númerica:       0000000000 Autorización: 00830613</t>
  </si>
  <si>
    <t>DEP MIXTO EFVO/DOCT  SUC. TRES GUERRAS,G Referencia Númerica:       0000000000 Autorización: 00830628</t>
  </si>
  <si>
    <t>RF-37546 17/01</t>
  </si>
  <si>
    <t>DEP CHEQUE BNM      11,552.25            Referencia Númerica:       0000000000 Autorización: 00830628</t>
  </si>
  <si>
    <t>JOSE,PACHECO/BARBOSA    Referencia Númerica: DEPOS 0000000000 Autorización: 00030496</t>
  </si>
  <si>
    <t>AS-48821  18/01</t>
  </si>
  <si>
    <t>TRASPASO REF        5470000408 AUT. 6775 Referencia Númerica:       5470000408 Autorización: 00067757</t>
  </si>
  <si>
    <t>TRASPASO   Referencia Númerica: P INT 0000001    Autorización: 00069358</t>
  </si>
  <si>
    <t>TRASPASO REF        50980038189 AUT. 243 Referencia Númerica:       0980038189 Autorización: 00124311</t>
  </si>
  <si>
    <t>RF-37638  21/01</t>
  </si>
  <si>
    <t>DOMI 0000430880 municipio de celaya      Referencia Númerica:       0000430880 Autorización: 00018541</t>
  </si>
  <si>
    <t>COBRO COMIS TAR CRED A NOM EVO0005829536 Referencia Númerica:       0005829536 Autorización: 00079309</t>
  </si>
  <si>
    <t>DEPOSITO VENTAS NETAS D TAR POR EVOPAYMX Referencia Númerica:       0005829536 Autorización: 00079308</t>
  </si>
  <si>
    <t>CORTE TERMINAL  18/01</t>
  </si>
  <si>
    <t>COBRO IMP INST TAR CR A NOM EV0005829536 Referencia Númerica:       0005829536 Autorización: 00079310</t>
  </si>
  <si>
    <t>COBRO COMIS TAR DEBIT A NOM EV0005829536 Referencia Númerica:       0005829536 Autorización: 00079311</t>
  </si>
  <si>
    <t>COBRO IMP INST TARJ D A NOM EV0005829536 Referencia Númerica:       0005829536 Autorización: 00079312</t>
  </si>
  <si>
    <t>COBRO DE CUOTA TPV CEL A NOM E0005829536 Referencia Númerica:       0005829536 Autorización: 00299922</t>
  </si>
  <si>
    <t>COBRO IMP CUOTA TPV CEL A NOM 0005829536 Referencia Númerica:       0005829536 Autorización: 00299923</t>
  </si>
  <si>
    <t>DEP MIXTO EFVO/DOCT  SUC. TRES GUERRAS,G Referencia Númerica:       0000000000 Autorización: 00831558</t>
  </si>
  <si>
    <t>AS-48838  18/01</t>
  </si>
  <si>
    <t>DEP CHEQUE BNM      1,995.00             Referencia Númerica:       0000000000 Autorización: 00831558</t>
  </si>
  <si>
    <t>Finiquito Avanza 2016 Toyota Celaya      Referencia Númerica: D INT 0190117    Autorización: 00184773</t>
  </si>
  <si>
    <t>RF-37608 19/01</t>
  </si>
  <si>
    <t>TRASPASO   Referencia Númerica: P INT 0000001    Autorización: 00078939</t>
  </si>
  <si>
    <t>VILLAGRAN EN MOVIMIENTO SA DE CV         Referencia Númerica: DEPOS 0000190117 Autorización: 00088758</t>
  </si>
  <si>
    <t>AS-48911 19/01</t>
  </si>
  <si>
    <t>PRODUCTOS DE MAIZ DEL CAMPO SA DE CV     Referencia Númerica: DEPOS 0000139545 Autorización: 00139545</t>
  </si>
  <si>
    <t>AS-48917 19/01</t>
  </si>
  <si>
    <t>VILLAGRAN EN MOVIMIENTO SA DE CV         Referencia Númerica: DEPOS 0000162369 Autorización: 00162369</t>
  </si>
  <si>
    <t>COBRO COMIS TAR CRED A NOM EVO0005829536 Referencia Númerica:       0005829536 Autorización: 00079702</t>
  </si>
  <si>
    <t>DEPOSITO VENTAS NETAS D TAR POR EVOPAYMX Referencia Númerica:       0005829536 Autorización: 00079701</t>
  </si>
  <si>
    <t>CORTE TERMINAL 19/01</t>
  </si>
  <si>
    <t>COBRO IMP INST TAR CR A NOM EV0005829536 Referencia Númerica:       0005829536 Autorización: 00079703</t>
  </si>
  <si>
    <t>COBRO COMIS TAR DEBIT A NOM EV0005829536 Referencia Númerica:       0005829536 Autorización: 00079704</t>
  </si>
  <si>
    <t>COBRO IMP INST TARJ D A NOM EV0005829536 Referencia Númerica:       0005829536 Autorización: 00079705</t>
  </si>
  <si>
    <t>ORDEN 71990     Referencia Númerica: D INT 0938297    Autorización: 00223712</t>
  </si>
  <si>
    <t>AS-48921  20/01</t>
  </si>
  <si>
    <t>CATRISKMEXICO SC     Referencia Númerica: DEPOS 0000000000 Autorización: 00026721</t>
  </si>
  <si>
    <t>AS-49069  24/01</t>
  </si>
  <si>
    <t>anticipo unidad sienna     Referencia Númerica: D INT 0200117    Autorización: 00266683</t>
  </si>
  <si>
    <t>anticipo unidad sienna      Referencia Númerica: D INT 0021701    Autorización: 00268443</t>
  </si>
  <si>
    <t>RF-37639  21/01</t>
  </si>
  <si>
    <t>anticipo de unidad     Referencia Númerica: D INT 0000003    Autorización: 00269321</t>
  </si>
  <si>
    <t>RF-37640  21/01</t>
  </si>
  <si>
    <t>anticipo unidad sienna    Referencia Númerica: D INT 0000004    Autorización: 00269893</t>
  </si>
  <si>
    <t>RF-37641  21/01</t>
  </si>
  <si>
    <t>anticipo unidad sienna   Referencia Númerica: D INT 0000005    Autorización: 00270871</t>
  </si>
  <si>
    <t>RF-37642  21/01</t>
  </si>
  <si>
    <t>anticipo unidad sienna   Referencia Númerica: D INT 0000006    Autorización: 00271206</t>
  </si>
  <si>
    <t>RF-34643  21/01</t>
  </si>
  <si>
    <t>anticipo unidad sienna Referencia Númerica: D INT 0000007    Autorización: 00272300</t>
  </si>
  <si>
    <t>RF-37646  21/01</t>
  </si>
  <si>
    <t>anticipo unidad sienna   Referencia Númerica: D INT 0000008    Autorización: 00272812</t>
  </si>
  <si>
    <t>RF-37647 21/01</t>
  </si>
  <si>
    <t>TRASPASO  Referencia Númerica: P INT 0000001    Autorización: 00077584</t>
  </si>
  <si>
    <t>DEPOSITO EN EFECTIV SUC. PASEO CONSTITUY Referencia Númerica:       0000000000 Autorización: 00257055</t>
  </si>
  <si>
    <t>RF-37628  21/01</t>
  </si>
  <si>
    <t>AGRO Y ACOLCHADOS SA DE CV    Referencia Númerica: DEPOS 0000200117 Autorización: 00144112</t>
  </si>
  <si>
    <t>AS-48963  21/01</t>
  </si>
  <si>
    <t>Dep mixto Efec/Doctos BNM Sucursal: 4295 Referencia Númerica: 0 Referencia Alfanúmerica:  Autorización: 194890</t>
  </si>
  <si>
    <t>RF-37660, RF-37661  23/01</t>
  </si>
  <si>
    <t>DEP CHEQUE BNM Sucursal: 4295 Referencia Númerica: 0 Referencia Alfanúmerica: 56,169.42 Autorización: 194890</t>
  </si>
  <si>
    <t>COBRO IMP INST TAR CR A NOM EV0005829536 Autorización: 188047</t>
  </si>
  <si>
    <t>COBRO COMIS TAR CRED A NOM EVO0005829536 Autorización: 188046</t>
  </si>
  <si>
    <t>COBRO COMIS TAR DEBIT A NOM EV0005829536 Autorización: 188048</t>
  </si>
  <si>
    <t>DEPOSITO VENTAS NETAS D TAR POR EVOPAYMX Autorización: 188045</t>
  </si>
  <si>
    <t>CORTE TERMINAL 21/01</t>
  </si>
  <si>
    <t>CargCOBRO IMP INST TARJ D A NOM EV0005829536 Autorización: 188049</t>
  </si>
  <si>
    <t>DEPOSITO VENTAS NETAS D TAR POR EVOPAYMX Autorización: 253144</t>
  </si>
  <si>
    <t>CORTE TERMINAL 23/01</t>
  </si>
  <si>
    <t>COBRO COMIS TAR DEBIT A NOM EV0005829536 Autorización: 253145</t>
  </si>
  <si>
    <t>Cargo diverso SucCOBRO IMP INST TARJ D A NOM EV0005829536 Autorización: 253146</t>
  </si>
  <si>
    <t>Dep mixto Efec/Doctos BNM Sucursal: 91 Referencia Númerica: 0 Referencia Alfanúmerica:  Autorización: 665939</t>
  </si>
  <si>
    <t>RF-37684 23/01</t>
  </si>
  <si>
    <t>DEP TRAS TARJETA Sucursal: 91 Referencia Númerica: 0 Referencia Alfanúmerica: 185,800.00 Autorización: 665939</t>
  </si>
  <si>
    <t>Depósito de efectivo Sucursal: 4295 Referencia Númerica: 0 Referencia Alfanúmerica:  Autorización: 195260</t>
  </si>
  <si>
    <t>TRASPASO   Referencia Númerica: P INT 0000001    Autorización: 00075242</t>
  </si>
  <si>
    <t>COBRO COMIS TAR CRED A NOM EVO0005829536 Autorización: 81062</t>
  </si>
  <si>
    <t>COBRO IMP INST TAR CR A NOM EV0005829536 Autorización: 81063</t>
  </si>
  <si>
    <t>DEPOSITO VENTAS NETAS D TAR POR EVOPAYMX Autorización: 81061</t>
  </si>
  <si>
    <t>COBRO COMIS TAR DEBIT A NOM EV0005829536 Autorización: 81064</t>
  </si>
  <si>
    <t>COBRO IMP INST TARJ D A NOM EV0005829536 Autorización: 81065</t>
  </si>
  <si>
    <t>RF-37733  25/01</t>
  </si>
  <si>
    <t>DEPOSITO EN EFECTIV SUC. GRANJAS SAN ANT Referencia Númerica:       0000000000 Autorización: 00187422</t>
  </si>
  <si>
    <t>RF-37715  24/01</t>
  </si>
  <si>
    <t>TRASPASO  Referencia Númerica: P INT 0000001    Autorización: 00069746</t>
  </si>
  <si>
    <t>AS-49095 RF-37717  24/01</t>
  </si>
  <si>
    <t>AS-49148  25/01</t>
  </si>
  <si>
    <t>AS-49096  24/01</t>
  </si>
  <si>
    <t>Abono por instrucciones de Sucursal: 519 Referencia Númerica: 5201 Referencia Alfanúmerica: PROFESIONAL DE SERVICIOS INDUSTRIALES S Autorización: 5201</t>
  </si>
  <si>
    <t>RF-37748  25/01</t>
  </si>
  <si>
    <t>Ventas netas tarjetas Sucursal: 342 Referencia Númerica: 5829536 Referencia Alfanúmerica: DEPOSITO VENTAS NETAS D TAR POR EVOPAYMX Autorización: 78189</t>
  </si>
  <si>
    <t>CORTE TERMINAL 24/01</t>
  </si>
  <si>
    <t>COBRO COMIS TAR CRED A NOM EVO0005829536 Autorización: 78190</t>
  </si>
  <si>
    <t>COBRO IMP INST TAR CR A NOM EV0005829536 Autorización: 78191</t>
  </si>
  <si>
    <t xml:space="preserve"> COBRO COMIS TAR DEBIT A NOM EV0005829536 Autorización: 78192</t>
  </si>
  <si>
    <t>COBRO IMP INST TARJ D A NOM EV0005829536 Autorización: 78193</t>
  </si>
  <si>
    <t>DEP MIXTO EFVO/DOCT  SUC. TRES GUERRAS,G Referencia Númerica:       0000000000 Autorización: 00834658</t>
  </si>
  <si>
    <t>RF-37700  24/01</t>
  </si>
  <si>
    <t>TRASPASO    Referencia Númerica: P INT 0000001    Autorización: 00060451</t>
  </si>
  <si>
    <t>PAGO FAC CAMIONETA TOYOTA ALECSA CELAYA  Referencia Númerica: D INT 9876476    Autorización: 00201441</t>
  </si>
  <si>
    <t>RF-37731  25/01</t>
  </si>
  <si>
    <t>COBRO COMIS TAR DEBIT A NOM EV0005829536 Autorización: 78979</t>
  </si>
  <si>
    <t>COBRO IMP INST TAR CR A NOM EV0005829536 Autorización: 78978</t>
  </si>
  <si>
    <t>COBRO COMIS TAR CRED A NOM EVO0005829536 Autorización: 78977</t>
  </si>
  <si>
    <t>DEPOSITO VENTAS NETAS D TAR POR EVOPAYMX Autorización: 78976</t>
  </si>
  <si>
    <t>CORTE TERMINAL 25/01</t>
  </si>
  <si>
    <t>COBRO IMP INST TARJ D A NOM EV0005829536 Autorización: 78980</t>
  </si>
  <si>
    <t>TRASPASO    Referencia Númerica: P INT 0000001    Autorización: 00074779</t>
  </si>
  <si>
    <t>AS-49218  26/01</t>
  </si>
  <si>
    <t>DEP MIXTO EFVO/DOCT  SUC. SALVATIERRA,GT Referencia Númerica:       0000000000 Autorización: 00164623</t>
  </si>
  <si>
    <t>RF-37765  26/01</t>
  </si>
  <si>
    <t>DEP CHEQUE BNM      308,716.43           Referencia Númerica:       0000000000 Autorización: 00164623</t>
  </si>
  <si>
    <t>0011439610 141 001 PROCURE    Referencia Númerica: D INT 1439610    Autorización: 00147235</t>
  </si>
  <si>
    <t>PAGO AVANZA XLE 17 FATIMA DUAR   Referencia Númerica: DEPOS 0000000001 Autorización: 00163591</t>
  </si>
  <si>
    <t>RF-37780  26/01</t>
  </si>
  <si>
    <t>COBRO COMIS TAR CRED A NOM EVO0005829536 Autorización: 79369</t>
  </si>
  <si>
    <t>DEPOSITO VENTAS NETAS D TAR POR EVOPAYMX Autorización: 79368</t>
  </si>
  <si>
    <t>CORTE TERMINAL 26/01</t>
  </si>
  <si>
    <t>COBRO IMP INST TAR CR A NOM EV0005829536 Autorización: 79370</t>
  </si>
  <si>
    <t>COBRO COMIS TAR DEBIT A NOM EV0005829536 Autorización: 79371</t>
  </si>
  <si>
    <t>COBRO IMP INST TARJ D A NOM EV0005829536 Autorización: 79372</t>
  </si>
  <si>
    <t>TRASPASO   Referencia Númerica: P INT 0000001    Autorización: 00086349</t>
  </si>
  <si>
    <t>PAGO ACCESORIO CAMIONETA TOYOTA Referencia Númerica: D INT 6028754    Autorización: 00492496</t>
  </si>
  <si>
    <t>RF-37833  30/01</t>
  </si>
  <si>
    <t>Abono por instrucciones de Sucursal: 519 Referencia Númerica: 12513 Referencia Alfanúmerica: PRODUCTOS DE MAIZ DEL CAMPO SA DE CV Autorización: 12513</t>
  </si>
  <si>
    <t>AS-49303  28/01</t>
  </si>
  <si>
    <t>Dep mixto Efec/Doctos BNM Sucursal: 104 Referencia Númerica: 0 Referencia Alfanúmerica:  Autorización: 275046</t>
  </si>
  <si>
    <t>RF-37791 27/01</t>
  </si>
  <si>
    <t>DEP CHEQUE BNM Sucursal: 104 Referencia Númerica: 0 Referencia Alfanúmerica: 15,614.00 Autorización: 275046</t>
  </si>
  <si>
    <t>Dep mixto Efec/Doctos BNM Sucursal: 104 Referencia Númerica: 0 Referencia Alfanúmerica:  Autorización: 275002</t>
  </si>
  <si>
    <t>RF-37789  27/01</t>
  </si>
  <si>
    <t>DEP CHEQUE BNM Sucursal: 104 Referencia Númerica: 0 Referencia Alfanúmerica: 200,000.00 Autorización: 275002</t>
  </si>
  <si>
    <t>COBRO COMIS TAR CRED A NOM EVO0005829536 Autorización: 82214</t>
  </si>
  <si>
    <t>DEPOSITO VENTAS NETAS D TAR POR EVOPAYMX Autorización: 82213</t>
  </si>
  <si>
    <t>CORTE TERMINAL 27/01</t>
  </si>
  <si>
    <t>COBRO IMP INST TAR CR A NOM EV0005829536 Autorización: 82215</t>
  </si>
  <si>
    <t>DEPOSITO VENTAS NETAS D TAR POR EVOPAYMX Autorización: 187078</t>
  </si>
  <si>
    <t>CORTE TERMINAL 28/01</t>
  </si>
  <si>
    <t>COBRO COMIS TAR CRED A NOM EVO0005829536 Autorización: 187079</t>
  </si>
  <si>
    <t>COBRO IMP INST TAR CR A NOM EV0005829536 Autorización: 187080</t>
  </si>
  <si>
    <t>COBRO COMIS TAR DEBIT A NOM EV0005829536 Autorización: 187081</t>
  </si>
  <si>
    <t>COBRO IMP INST TARJ D A NOM EV0005829536 Autorización: 187082</t>
  </si>
  <si>
    <t>DEPOSITO VENTAS NETAS D TAR POR EVOPAYMX Autorización: 253630</t>
  </si>
  <si>
    <t>CORTE TERMINAL 29/01</t>
  </si>
  <si>
    <t>COBRO COMIS TAR DEBIT A NOM EV0005829536 Autorización: 253631</t>
  </si>
  <si>
    <t>COBRO IMP INST TARJ D A NOM EV0005829536 Autorización: 253632</t>
  </si>
  <si>
    <t>AS-49410  01/02</t>
  </si>
  <si>
    <t>TRASPASO Referencia Númerica: P INT 0000001    Autorización: 00097954</t>
  </si>
  <si>
    <t>PROFESIONAL DE SERVICIOS INDUSTRIALES S  Referencia Númerica: DEPOS 0000002314 Autorización: 00158050</t>
  </si>
  <si>
    <t>RF-37844  30/01</t>
  </si>
  <si>
    <t>COBRO COMIS TAR CRED A NOM EVO0005829536 Autorización: 80710</t>
  </si>
  <si>
    <t>COBRO IMP INST TAR CR A NOM EV0005829536 Autorización: 80711</t>
  </si>
  <si>
    <t>DEPOSITO VENTAS NETAS D TAR POR EVOPAYMX Autorización: 80709</t>
  </si>
  <si>
    <t>CORTE TERMINAL 30/01</t>
  </si>
  <si>
    <t>COBRO COMIS TAR DEBIT A NOM EV0005829536 Autorización: 80712</t>
  </si>
  <si>
    <t>COBRO IMP INST TARJ D A NOM EV0005829536 Autorización: 80713</t>
  </si>
  <si>
    <t>DEP MIXTO EFVO/DOCT  SUC. JERECUARO,GTO  Referencia Númerica:       0000000000 Autorización: 00714856</t>
  </si>
  <si>
    <t>AS-49433  01/02</t>
  </si>
  <si>
    <t>JOSE ADRIAN MORENO</t>
  </si>
  <si>
    <t>Referencia Númerica: DEPOS 0000310117 Autorización: 00143000</t>
  </si>
  <si>
    <t>FLEET 2 AF BANREGIO ORDEN 42101  Referencia Númerica: D INT 0054506    Autorización: 00142292</t>
  </si>
  <si>
    <t>AGRO Y ACOLCHADOS SA DE CV   Referencia Númerica: DEPOS 0000260117 Autorización: 00085101</t>
  </si>
  <si>
    <t>FLEET 2 AF BANREGIO ORDEN 42425   Referencia Númerica: D INT 0050018    Autorización: 00608891</t>
  </si>
  <si>
    <t>DEP MIXTO EFVO/DOCT  SUC. TRES GUERRAS,G Referencia Númerica:  0000000000 Autorización: 00823159</t>
  </si>
  <si>
    <t>PAGO REFACCIONES CAMIONHILUX  Referencia Númerica: DEPOS 0000000000 Autorización: 00026376</t>
  </si>
  <si>
    <t>DEP TRAS TARJETA  85,819.08 Referencia Númerica:  0000000000 Autorización: 00714053</t>
  </si>
  <si>
    <t>ANTICIPO TUNDRA TOYOTA   Referencia Númerica: D INT 7009012    Autorización: 00445840</t>
  </si>
  <si>
    <t>TRASPASO  Referencia Númerica: P INT 0000001    Autorización: 00104771</t>
  </si>
  <si>
    <t>DEP MIXTO EFVO/DOCT  SUC. JERECUARO,GTO  Referencia Númerica: 0000000000 Autorización: 00714053</t>
  </si>
  <si>
    <t>DEP TRAS TARJETA    143,500.00  Referencia Númerica:  0000000000 Autorización: 00714856</t>
  </si>
  <si>
    <t>DEPOSITO EN EFECTIV SUC. SUC AUT BANAMEX Referencia Númerica:   0000000000 Autorización: 00758839</t>
  </si>
  <si>
    <t>DEPOSITO EN EFECTIV SUC. SUC AUT BANAMEX Referencia Númerica: 0000000000 Autorización: 00758891</t>
  </si>
  <si>
    <t>SU RENDIMIENTO   Referencia Númerica:  0000000000 Autorización: 06748415</t>
  </si>
  <si>
    <t>AGRO Y ACOLCHADOS SA DE CV   Referencia Númerica: DEPOS 0000240117 Autorización: 00094287</t>
  </si>
  <si>
    <t>Avanza XLE AT 17 Fatima Duarte   Referencia Númerica: DEPOS 0000018354 Autorización: 00018354</t>
  </si>
  <si>
    <t>Compra de accesorios Avanza 2016   Referencia Númerica: D INT 0240117    Autorización: 00068011</t>
  </si>
  <si>
    <t>VILLAGRAN EN MOVIMIENTO SA DE CV   Referencia Númerica: DEPOS 0000240117 Autorización: 00140271</t>
  </si>
  <si>
    <t>DEP CHEQUE BNM 15,612.00   Referencia Númerica:       0000000000 Autorización: 00834658</t>
  </si>
  <si>
    <t>D</t>
  </si>
  <si>
    <t>E</t>
  </si>
  <si>
    <t>DEP CHEQUE BNM   11,835.94    Referencia Númerica:   0000000000 Autorización: 00820718</t>
  </si>
  <si>
    <t>DEP CHEQUE BNM 100,000.00 Referencia Númerica:       0000000000 Autorización: 00827354</t>
  </si>
  <si>
    <t>FLEET 2 AF BANREGIO ORDEN 41548  Referencia Númerica: D INT 0014954    Autorización: 00840253</t>
  </si>
  <si>
    <t>C</t>
  </si>
  <si>
    <t>DEPOSITO VENTAS NETAS D TAR POR EVOPAYMX Autorización: 80349</t>
  </si>
  <si>
    <t>CORTE TERMINAL 31/01</t>
  </si>
  <si>
    <t>COBRO COMIS TAR CRED A NOM EVO0005829536 Autorización: 80350</t>
  </si>
  <si>
    <t>COBRO IMP INST TAR CR A NOM EV0005829536 Autorización: 80351</t>
  </si>
  <si>
    <t>COBRO COMIS TAR DEBIT A NOM EV0005829536 Autorización: 80352</t>
  </si>
  <si>
    <t>COBRO IMP INST TARJ D A NOM EV0005829536 Autorización: 80353</t>
  </si>
  <si>
    <t>DEP MIXTO EFVO/DOCT  SUC. TRES GUERRAS,G Referencia Númerica: 0000000000 Autorización: 00839188</t>
  </si>
  <si>
    <t>RF-37883  01/02</t>
  </si>
  <si>
    <t>DEP CHEQUE BNM      73,500.00   Referencia Númerica:  0000000000 Autorización: 00839188</t>
  </si>
  <si>
    <t>TRASPASO   Referencia Númerica: P INT 0000001    Autorización: 00079788</t>
  </si>
  <si>
    <t>LIQUIDACION DE FACTURA   Referencia Númerica: DEPOS 0000081166 Autorización: 00081166</t>
  </si>
  <si>
    <t>AR-13719  01/02</t>
  </si>
  <si>
    <t>MARIA ELENA,RODRIGUEZ/ARREGUIN    Referencia Númerica: DEPOS 0000000000 Autorización: 00303047</t>
  </si>
  <si>
    <t>RF-37964  02/02</t>
  </si>
  <si>
    <t>ZOILA FLOR,CAMPOS/BALDERRAMA   Referencia Númerica: DEPOS 0000000000 Autorización: 00098196</t>
  </si>
  <si>
    <t>AR-13744  04/02</t>
  </si>
  <si>
    <t>AGRO Y ACOLCHADOS SA DE CV      Referencia Númerica: DEPOS 0000140303 Autorización: 00140303</t>
  </si>
  <si>
    <t>RF-37954  02/02</t>
  </si>
  <si>
    <t>DEPOSITO VENTAS NETAS D TAR POR EVOPAYMX Autorización: 79852</t>
  </si>
  <si>
    <t>CORTE TERMINAL 01/02</t>
  </si>
  <si>
    <t xml:space="preserve"> COBRO IMP INST TAR CR A NOM EV0005829536 Autorización: 79854</t>
  </si>
  <si>
    <t>COBRO COMIS TAR CRED A NOM EVO0005829536 Autorización: 79853</t>
  </si>
  <si>
    <t xml:space="preserve"> COBRO COMIS TAR DEBIT A NOM EV0005829536 Autorización: 79855</t>
  </si>
  <si>
    <t>COBRO IMP INST TARJ D A NOM EV0005829536 Autorización: 79856</t>
  </si>
  <si>
    <t>DEP MIXTO EFVO/DOCT  SUC. TRES GUERRAS,G Referencia Númerica:       0000000000 Autorización: 00840013</t>
  </si>
  <si>
    <t>RF-37930  01/02</t>
  </si>
  <si>
    <t>DEP CHEQUE BNM  1,937.93  Referencia Númerica:       0000000000 Autorización: 00840013</t>
  </si>
  <si>
    <t>INSTITUTO MA DEL REFUGIO AGUILAR AC      Referencia Númerica: DEPOS 0000062433 Autorización: 00062433</t>
  </si>
  <si>
    <t>AS-49690        11/02</t>
  </si>
  <si>
    <t>AGRO Y ACOLCHADOS SA DE CV  Referencia Númerica: DEPOS 0000020217 Autorización: 00145577</t>
  </si>
  <si>
    <t>AS-49458  /57  02/02</t>
  </si>
  <si>
    <t>SF-</t>
  </si>
  <si>
    <t>DEPOSITO VENTAS NETAS D TAR POR EVOPAYMX Autorización: 79722</t>
  </si>
  <si>
    <t>CORTE TERMINAL  02/02</t>
  </si>
  <si>
    <t>COBRO COMIS TAR CRED A NOM EVO0005829536 Autorización: 79723</t>
  </si>
  <si>
    <t xml:space="preserve"> COBRO IMP INST TAR CR A NOM EV0005829536 Autorización: 79724</t>
  </si>
  <si>
    <t>DEPOSITO EN EFECTIV SUC. TECNOLOGICO CEL Referencia Númerica:       0000000000 Autorización: 00742086</t>
  </si>
  <si>
    <t>RF-37979  04/02</t>
  </si>
  <si>
    <t>TRASPASO Referencia Númerica: P INT 0000001    Autorización: 00087437</t>
  </si>
  <si>
    <t>DEPOSITO VENTAS NETAS D TAR POR EVOPAYMX Autorización: 82167</t>
  </si>
  <si>
    <t>CORTE TERMINAL  04/02</t>
  </si>
  <si>
    <t>COBRO COMIS TAR CRED A NOM EVO0005829536 Autorización: 82168</t>
  </si>
  <si>
    <t>COBRO IMP INST TAR CR A NOM EV0005829536 Autorización: 82169</t>
  </si>
  <si>
    <t>COBRO COMIS TAR DEBIT A NOM EV0005829536 Autorización: 82170</t>
  </si>
  <si>
    <t>COBRO IMP INST TARJ D A NOM EV0005829536 Autorización: 82171</t>
  </si>
  <si>
    <t>DEPOSITO VENTAS NETAS D TAR POR EVOPAYMX Autorización: 186021</t>
  </si>
  <si>
    <t>COBRO COMIS TAR CRED A NOM EVO0005829536 Autorización: 186022</t>
  </si>
  <si>
    <t>COBRO IMP INST TAR CR A NOM EV0005829536 Autorización: 186023</t>
  </si>
  <si>
    <t>COBRO COMIS TAR DEBIT A NOM EV0005829536 Autorización: 186024</t>
  </si>
  <si>
    <t>COBRO IMP INST TARJ D A NOM EV0005829536 Autorización: 186025</t>
  </si>
  <si>
    <t>DEP MIXTO EFVO/DOCT  SUC. TRES GUERRAS,G Referencia Númerica:       0000000000 Autorización: 00842049</t>
  </si>
  <si>
    <t>AS-49488  04/02</t>
  </si>
  <si>
    <t>DEP CHEQUE BNM  4,029.00  Referencia Númerica:       0000000000 Autorización: 00842049</t>
  </si>
  <si>
    <t>AGRO Y ACOLCHADOS SA DE CV  Referencia Númerica: DEPOS 0000070217 Autorización: 00083998</t>
  </si>
  <si>
    <t>AS-49528  07/02</t>
  </si>
  <si>
    <t>DEPOSITO EN EFECTIV SUC. GLORIETA EL PIP Referencia Númerica:       0000000000 Autorización: 00204313</t>
  </si>
  <si>
    <t>AR-13769  08/02</t>
  </si>
  <si>
    <t>TRASPASO REF  380252244 AUT. 95337 Referencia Númerica:       0380252244 Autorización: 00095337</t>
  </si>
  <si>
    <t>TRASPASO  Referencia Númerica: P INT 0000001    Autorización: 00098135</t>
  </si>
  <si>
    <t>CUANDA SA DE CV Referencia Númerica: DEPOS 0000332323 Autorización: 00332323</t>
  </si>
  <si>
    <t>AS-49540  07/02</t>
  </si>
  <si>
    <t>DEPOSITO S.B.C.      SUC. GLORIETA EL PI Referencia Númerica:       0000000000 Autorización: 00007180</t>
  </si>
  <si>
    <t>AR-13799       13/02</t>
  </si>
  <si>
    <t>DEPOSITO VENTAS NETAS D TAR POR EVOPAYMX Autorización: 79556</t>
  </si>
  <si>
    <t>CORTE TERMINAL   07/02</t>
  </si>
  <si>
    <t>COBRO COMIS TAR DEBIT A NOM EV0005829536 Autorización: 79557</t>
  </si>
  <si>
    <t>COBRO IMP INST TARJ D A NOM EV0005829536 Autorización: 79558</t>
  </si>
  <si>
    <t>PECH CONSULTORES    Referencia Númerica: DEPOS 0000091126 Autorización: 00091126</t>
  </si>
  <si>
    <t>AS-49580  08/02</t>
  </si>
  <si>
    <t>COBRO COMIS TAR CRED A NOM EVO0005829536 Referencia Númerica:       0005829536 Autorización: 00079627</t>
  </si>
  <si>
    <t>DEPOSITO VENTAS NETAS D TAR POR EVOPAYMX Referencia Númerica:       0005829536 Autorización: 00079626</t>
  </si>
  <si>
    <t>CORTE TERMINAL   08/02</t>
  </si>
  <si>
    <t>COBRO IMP INST TAR CR A NOM EV0005829536 Referencia Númerica:       0005829536 Autorización: 00079628</t>
  </si>
  <si>
    <t>GRUPO SSC SA DE CV  Referencia Númerica: DEPOS 0000042266 Autorización: 00042266</t>
  </si>
  <si>
    <t>AR-13813       14/02</t>
  </si>
  <si>
    <t>MARIO,VELAZQUEZ/AGUILAR  Referencia Númerica: DEPOS 0000179452 Autorización: 00179452</t>
  </si>
  <si>
    <t>AS-49457  02/02</t>
  </si>
  <si>
    <t>DEPOSITO VENTAS NETAS D TAR POR EVOPAYMX Autorización: 80128</t>
  </si>
  <si>
    <t>CORTE TERMINAL   09/02</t>
  </si>
  <si>
    <t>COBRO COMIS TAR CRED A NOM EVO0005829536 Autorización: 80129</t>
  </si>
  <si>
    <t>COBRO IMP INST TAR CR A NOM EV0005829536 Autorización: 80130</t>
  </si>
  <si>
    <t>COBRO COMIS TAR DEBIT A NOM EV0005829536 Autorización: 80131</t>
  </si>
  <si>
    <t>COBRO IMP INST TARJ D A NOM EV0005829536 Autorización: 80132</t>
  </si>
  <si>
    <t>PAGO MATTO TOYOTA  Referencia Númerica: DEPOS 0000000000 Autorización: 00153531</t>
  </si>
  <si>
    <t>AS-49827    16/02</t>
  </si>
  <si>
    <t>2DO ANTICIPO P TUNDRA ALECSA CEL TOYOTA  Referencia Númerica: D INT 5221116  Autorización: 00525849</t>
  </si>
  <si>
    <t>RF-38055          10/02</t>
  </si>
  <si>
    <t>PAGO DE TOYOTA    Referencia Númerica: D INT 5249584    Autorización: 00545829</t>
  </si>
  <si>
    <t>AS-49683        11/02</t>
  </si>
  <si>
    <t>OC 103 NH INABATA    Referencia Númerica: DEPOS 0000205718 Autorización: 00205718</t>
  </si>
  <si>
    <t>AS-49680        11/002</t>
  </si>
  <si>
    <t>BUS DE VELAZQUEZ SA DE CV    Referencia Númerica: DEPOS 0000256855 Autorización: 00256855</t>
  </si>
  <si>
    <t>RF-38063          11/03</t>
  </si>
  <si>
    <t>COBRO COMIS TAR CRED A NOM EVO0005829536 Autorización: 79603</t>
  </si>
  <si>
    <t>COBRO IMP INST TAR CR A NOM EV0005829536 Autorización: 79604</t>
  </si>
  <si>
    <t>DEPOSITO VENTAS NETAS D TAR POR EVOPAYMX Autorización: 79602</t>
  </si>
  <si>
    <t>CORTE TERMINAL  10/02</t>
  </si>
  <si>
    <t>COBRO COMIS TAR DEBIT A NOM EV0005829536 Autorización: 79605</t>
  </si>
  <si>
    <t>COBRO IMP INST TARJ D A NOM EV0005829536 Autorización: 79606</t>
  </si>
  <si>
    <t>DEPOSITO VENTAS NETAS D TAR POR EVOPAYMX Autorización: 184281</t>
  </si>
  <si>
    <t>CORTE TERMINAL  11/02</t>
  </si>
  <si>
    <t>COBRO COMIS TAR CRED A NOM EVO0005829536 Autorización: 184282</t>
  </si>
  <si>
    <t>COBRO IMP INST TAR CR A NOM EV0005829536 Autorización: 184283</t>
  </si>
  <si>
    <t>COBRO COMIS TAR DEBIT A NOM EV0005829536 Autorización: 184284</t>
  </si>
  <si>
    <t>COBRO IMP INST TARJ D A NOM EV0005829536 Autorización: 184285</t>
  </si>
  <si>
    <t>DEP MIXTO EFVO/DOCT  SUC. CORTAZAR,GTO   Referencia Númerica: 0000000000 Autorización: 00287589</t>
  </si>
  <si>
    <t>RF-38090        13/02</t>
  </si>
  <si>
    <t>DEP TRAS TARJETA    65,000.00  Referencia Númerica: 0000000000 Autorización: 00287589</t>
  </si>
  <si>
    <t>DEP MIXTO EFVO/DOCT  SUC. TRES GUERRAS,G Referencia Númerica:  0000000000 Autorización: 00845438</t>
  </si>
  <si>
    <t>AS-49693          11/02</t>
  </si>
  <si>
    <t>DEP CHEQUE BNM 1,936.93   Referencia Númerica: 0000000000 Autorización: 00845438</t>
  </si>
  <si>
    <t>DEP MIXTO EFVO/DOCT  SUC. TRES GUERRAS,G Referencia Númerica: 0000000000 Autorización: 00845390</t>
  </si>
  <si>
    <t>AS-49694          11/02</t>
  </si>
  <si>
    <t>DEP CHEQUE BNM 4,395.00   Referencia Númerica: 0000000000 Autorización: 00845390</t>
  </si>
  <si>
    <t>Servicio Josefa Quintana Aguer  Referencia Númerica: D INT 0009336    Autorización: 00176787</t>
  </si>
  <si>
    <t>AS-49716    13/02</t>
  </si>
  <si>
    <t>TRASPASO  Referencia Númerica: P INT 0000001  Autorización: 00098725</t>
  </si>
  <si>
    <t>liquidacion factura 10404 toyota celaya  Referencia Númerica: D INT 1301021 Autorización: 00321861</t>
  </si>
  <si>
    <t>RF-38108      13/02</t>
  </si>
  <si>
    <t>liquidacion factura 10405 toyota celaya  Referencia Númerica: D INT 2130217  Autorización: 00323438</t>
  </si>
  <si>
    <t>RF-38109      13/02</t>
  </si>
  <si>
    <t>liquidacion factura 10406 toyota celaya  Referencia Númerica: D INT 1702023 Autorización: 00324615</t>
  </si>
  <si>
    <t>RF-38110      13/02</t>
  </si>
  <si>
    <t>DEPOSITO VENTAS NETAS D TAR POR EVOPAYMX Autorización: 83475</t>
  </si>
  <si>
    <t>CORTE TERMINAL  13/02</t>
  </si>
  <si>
    <t>COBRO COMIS TAR CRED A NOM EVO0005829536 Autorización: 83476</t>
  </si>
  <si>
    <t>COBRO COMIS TAR DEBIT A NOM EV0005829536 Autorización: 83478</t>
  </si>
  <si>
    <t>COBRO IMP INST TAR CR A NOM EV0005829536 Autorización: 83477</t>
  </si>
  <si>
    <t>COBRO IMP INST TARJ D A NOM EV0005829536 Autorización: 83479</t>
  </si>
  <si>
    <t>DEPOSITO EN EFECTIV SUC. APASEO EL GDE,G Referencia Númerica: 0000000000 Autorización: 00935027</t>
  </si>
  <si>
    <t>RF-38116     14/02</t>
  </si>
  <si>
    <t>PAGO HILUX  Referencia Númerica: DEPOS 0001402117 Autorización: 00074369</t>
  </si>
  <si>
    <t>AS-49746     14/02</t>
  </si>
  <si>
    <t>PAGO AIMCO  Referencia Númerica: DEPOS 0000000999 Autorización: 00075954</t>
  </si>
  <si>
    <t>AS-49905     17/02</t>
  </si>
  <si>
    <t>TRASPASO Referencia Númerica: P INT 0000001 Autorización: 00104186</t>
  </si>
  <si>
    <t>DEP MIXTO EFVO/DOCT  SUC. INSURG FELIX C Referencia Númerica:  0000000000 Autorización: 00251097</t>
  </si>
  <si>
    <t>AS-49807         16/02</t>
  </si>
  <si>
    <t>DEP CHEQUE BNM 1,099.00  Referencia Númerica:  0000000000 Autorización: 00251097</t>
  </si>
  <si>
    <t>COBRO IMP INST TARJ D A NOM EV0005829536 Autorización: 81182</t>
  </si>
  <si>
    <t>COBRO COMIS TAR DEBIT A NOM EV0005829536 Autorización: 81181</t>
  </si>
  <si>
    <t>DEPOSITO VENTAS NETAS D TAR POR EVOPAYMX Autorización: 81180</t>
  </si>
  <si>
    <t>CORTE TERMINAL  14/02</t>
  </si>
  <si>
    <t>MATTO TOYOTA Autorización: 303909</t>
  </si>
  <si>
    <t>Depósito de efectivo Sucursal: 290 Referencia Númerica: 0 Referencia Alfanúmerica:  Autorización: 288995</t>
  </si>
  <si>
    <t>RF-38135        15/02</t>
  </si>
  <si>
    <t>Dep mixto Efec/Doctos BNM Sucursal: 570 Referencia Númerica: 0 Referencia Alfanúmerica:  Autorización: 197681</t>
  </si>
  <si>
    <t>RF-38134         15/02</t>
  </si>
  <si>
    <t>DEP TRAS TARJETA Sucursal: 570 Referencia Númerica: 0 Referencia Alfanúmerica: 65,000.00 Autorización: 197681</t>
  </si>
  <si>
    <t>TRASPASO   Referencia Númerica: P INT 0000001    Autorización: 00135041</t>
  </si>
  <si>
    <t>DEPOSITO VENTAS NETAS D TAR POR EVOPAYMX Referencia Númerica:       0005829536 Autorización: 00079878</t>
  </si>
  <si>
    <t>CORTE TERMINAL  15/02</t>
  </si>
  <si>
    <t>COBRO COMIS TAR CRED A NOM EVO0005829536 Referencia Númerica</t>
  </si>
  <si>
    <t>COBRO IMP INST TAR CR A NOM EV0005829536 Referencia Númerica</t>
  </si>
  <si>
    <t>COBRO COMIS TAR DEBIT A NOM EV0005829536 Referencia Númerica</t>
  </si>
  <si>
    <t>COBRO IMP INST TARJ D A NOM EV0005829536 Referencia Númerica</t>
  </si>
  <si>
    <t>TRASPASO      Referencia Númerica: P INT 0000001    Autorización: 00080736</t>
  </si>
  <si>
    <t>ORD73071     Referencia Númerica: DEPOS 0000107490 Autorización: 00107490</t>
  </si>
  <si>
    <t>AS-49829          17/02</t>
  </si>
  <si>
    <t>DEPOSITO VENTAS NETAS D TAR POR EVOPAYMX Autorización: 80008</t>
  </si>
  <si>
    <t>CORTE TERMINAL  16/02</t>
  </si>
  <si>
    <t>COBRO COMIS TAR CRED A NOM EVO0005829536 Autorización: 80009</t>
  </si>
  <si>
    <t>COBRO IMP INST TAR CR A NOM EV0005829536 Autorización: 80010</t>
  </si>
  <si>
    <t>COBRO COMIS TAR DEBIT A NOM EV0005829536 Autorización: 80011</t>
  </si>
  <si>
    <t>COBRO IMP INST TARJ D A NOM EV0005829536 Autorización: 80012</t>
  </si>
  <si>
    <t>0011511773 141 001 PROCURE  Referencia Númerica: D INT 1511773    Autorización: 00305321</t>
  </si>
  <si>
    <t>APLICAR</t>
  </si>
  <si>
    <t>TRASPASO   Referencia Númerica: P INT 0000001    Autorización: 00124430</t>
  </si>
  <si>
    <t>DEPOSITO EN EFECTIV SUC. PLAZA DEL PARQU Referencia Númerica:       0000000000 Autorización: 00188134</t>
  </si>
  <si>
    <t>RF-38190     17/02</t>
  </si>
  <si>
    <t>SERVICIO  Referencia Númerica: DEPOS 0004200036 Autorización: 00252103</t>
  </si>
  <si>
    <t>AS-50010         20/02</t>
  </si>
  <si>
    <t>DEPOSITO VENTAS NETAS D TAR POR EVOPAYMX Autorización: 80695</t>
  </si>
  <si>
    <t>CORTE TERMINAL  17/02</t>
  </si>
  <si>
    <t>COBRO COMIS TAR CRED A NOM EVO0005829536 Autorización: 80696</t>
  </si>
  <si>
    <t>COBRO IMP INST TAR CR A NOM EV0005829536 Autorización: 80697</t>
  </si>
  <si>
    <t>COBRO COMIS TAR DEBIT A NOM EV0005829536 Autorización: 80698</t>
  </si>
  <si>
    <t>COBRO IMP INST TARJ D A NOM EV0005829536 Autorización: 80699</t>
  </si>
  <si>
    <t>DEPOSITO VENTAS NETAS D TAR POR EVOPAYMX Autorización: 184662</t>
  </si>
  <si>
    <t>CORTE TERMINAL  18/02</t>
  </si>
  <si>
    <t>COBRO COMIS TAR CRED A NOM EVO0005829536 Autorización: 184663</t>
  </si>
  <si>
    <t>COBRO IMP INST TAR CR A NOM EV0005829536 Autorización: 184664</t>
  </si>
  <si>
    <t>COBRO COMIS TAR DEBIT A NOM EV0005829536 Autorización: 184665</t>
  </si>
  <si>
    <t>COBRO IMP INST TARJ D A NOM EV0005829536 Autorización: 184666</t>
  </si>
  <si>
    <t>AGRO Y ACOLCHADOS SA DE CV   Referencia Númerica: DEPOS 0000115977 Autorización: 00115977</t>
  </si>
  <si>
    <t>AS-50013          20/02</t>
  </si>
  <si>
    <t>DEP MIXTO EFVO/DOCT  SUC. TRES GUERRAS,G Referencia Númerica:       0000000000 Autorización: 00849667</t>
  </si>
  <si>
    <t>DEP CHEQUE BNM      180,000.00   Referencia Númerica:       0000000000 Autorización: 00849667</t>
  </si>
  <si>
    <t>JORGE ARTURO,VALDIVIA/ANAYA   Referencia Númerica: DEPOS 0000000000 Autorización: 00163653</t>
  </si>
  <si>
    <t>AS-50000         20/02</t>
  </si>
  <si>
    <t>MANT ORD 73233    Referencia Númerica: DEPOS 0000170615 Autorización: 00170615</t>
  </si>
  <si>
    <t>AS-50015          20/02</t>
  </si>
  <si>
    <t>DEPOSITO VENTAS NETAS D TAR POR EVOPAYMX Autorización: 79185</t>
  </si>
  <si>
    <t>CORTE TERMINAL  20/02</t>
  </si>
  <si>
    <t>COBRO COMIS TAR DEBIT A NOM EV0005829536 Autorización: 79188</t>
  </si>
  <si>
    <t>COBRO IMP INST TAR CR A NOM EV0005829536 Autorización: 79187</t>
  </si>
  <si>
    <t>COBRO COMIS TAR CRED A NOM EVO0005829536 Autorización: 79186</t>
  </si>
  <si>
    <t>COBRO IMP INST TARJ D A NOM EV0005829536 Autorización: 79189</t>
  </si>
  <si>
    <t>COBRO IMP CUOTA TPV CEL A NOM 0005829536 Autorización: 289826</t>
  </si>
  <si>
    <t>COBRO DE CUOTA TPV CEL A NOM E0005829536 Autorización: 289825</t>
  </si>
  <si>
    <t>CAR  Referencia Númerica: D INT 1371910    Autorización: 00087458</t>
  </si>
  <si>
    <t>RF-38242         21/02</t>
  </si>
  <si>
    <t>TRASPASO   Referencia Númerica: P INT 0000001    Autorización: 00066226</t>
  </si>
  <si>
    <t>MARIAZELL,VARGAS/HERNANDEZ  Referencia Númerica: DEPOS 0000082358 Autorización: 00082358</t>
  </si>
  <si>
    <t>AS-50060         21/02</t>
  </si>
  <si>
    <t>ANTICIPO 3 TUNDRA TOYOTA     Referencia Númerica: D INT 8298737    Autorización: 00125193</t>
  </si>
  <si>
    <t>RF-38251          21/02</t>
  </si>
  <si>
    <t>SERVICIO 40 MIL HIGHLANDE PER  Referencia Númerica: DEPOS 0000175090 Autorización: 00175090</t>
  </si>
  <si>
    <t>AS-50058         21/02</t>
  </si>
  <si>
    <t>DEPOSITO VENTAS NETAS D TAR POR EVOPAYMX Autorización: 77834</t>
  </si>
  <si>
    <t>CORTE TERMINAL  21/02</t>
  </si>
  <si>
    <t>COBRO COMIS TAR DEBIT A NOM EV0005829536 Autorización: 77837</t>
  </si>
  <si>
    <t>COBRO COMIS TAR CRED A NOM EVO0005829536 Autorización: 77835</t>
  </si>
  <si>
    <t>COBRO IMP INST TAR CR A NOM EV0005829536 Autorización: 77836</t>
  </si>
  <si>
    <t>COBRO IMP INST TARJ D A NOM EV0005829536 Autorización: 77838</t>
  </si>
  <si>
    <t>IMPERIO ALECSA  Referencia Númerica: DEPOS 0000016591 Autorización: 00016591</t>
  </si>
  <si>
    <t>AS-50062     22/02</t>
  </si>
  <si>
    <t>DEP MIXTO EFVO/DOCT  SUC. TRES GUERRAS,G Referencia Númerica:       0000000000 Autorización: 00851289</t>
  </si>
  <si>
    <t>AS-50057            21/02</t>
  </si>
  <si>
    <t>DEP CHEQUE BNM      3,939.00  Referencia Númerica:       0000000000 Autorización: 00851289</t>
  </si>
  <si>
    <t>ALECSA CELAYA 2444  Referencia Númerica: DEPOS 0000000010 Autorización: 00035545</t>
  </si>
  <si>
    <t>SERVICIO 73297 PLACAS HN47687  Referencia Númerica: DEPOS 0000046636 Autorización: 00046636</t>
  </si>
  <si>
    <t>AS-50143         23/02</t>
  </si>
  <si>
    <t>TRASPASO REF 5470000408 AUT. 5076 Referencia Númerica:       5470000408 Autorización: 00050763</t>
  </si>
  <si>
    <t>TRASPASO  Referencia Númerica: P INT 0000001    Autorización: 00052133</t>
  </si>
  <si>
    <t>AGRO Y ACOLCHADOS SA DE CV  Referencia Númerica: DEPOS 0000075198 Autorización: 00075198</t>
  </si>
  <si>
    <t>AGRO Y ACOLCHADOS SA DE CV  Referencia Númerica: DEPOS 0000220217 Autorización: 00076379</t>
  </si>
  <si>
    <t>AS-50116         22/02</t>
  </si>
  <si>
    <t>ORDEN SERVICIO S 73320     Referencia Númerica: DEPOS 0000098433 Autorización: 00098433</t>
  </si>
  <si>
    <t>AS-50094          22/02</t>
  </si>
  <si>
    <t>MALPA PRODUCTORES AGRICOLAS SPR DE RL  Referencia Númerica: DEPOS 0000117702 Autorización: 00117702</t>
  </si>
  <si>
    <t>RF-38289           22/02</t>
  </si>
  <si>
    <t>COBRO COMIS TAR CRED A NOM EVO0005829536 Autorización: 78259</t>
  </si>
  <si>
    <t>COBRO IMP INST TAR CR A NOM EV0005829536 Autorización: 78260</t>
  </si>
  <si>
    <t>DEPOSITO VENTAS NETAS D TAR POR EVOPAYMX Autorización: 78258</t>
  </si>
  <si>
    <t>CORTE TERMINAL  22/02</t>
  </si>
  <si>
    <t>COBRO COMIS TAR DEBIT A NOM EV0005829536 Autorización: 78261</t>
  </si>
  <si>
    <t>COBRO IMP INST TARJ D A NOM EV0005829536 Autorización: 78262</t>
  </si>
  <si>
    <t>Traspaso Ref Sucursal: 519 Referencia Númerica: 5470000408 Referencia Alfanúmerica: AUT. 17236 SER BCA ELEC. Autorización: 17236</t>
  </si>
  <si>
    <t>Pago interban Sucursal: 519 Referencia Númerica: 1 Referencia Alfanúmerica: TRASPASO Autorización: 17721</t>
  </si>
  <si>
    <t>Dep mixto Efec/Doctos BNM Sucursal: 926 Referencia Númerica: 0 Referencia Alfanúmerica:  Autorización: 852348</t>
  </si>
  <si>
    <t>AS-50064     22/02</t>
  </si>
  <si>
    <t>DEP CHEQUE BNM Sucursal: 926 Referencia Númerica: 0 Referencia Alfanúmerica: 1,099.01 Autorización: 852348</t>
  </si>
  <si>
    <t>Dep mixto Efec/Doctos BNM Sucursal: 926 Referencia Númerica: 0 Referencia Alfanúmerica:  Autorización: 852264</t>
  </si>
  <si>
    <t>RF-38262     22/02</t>
  </si>
  <si>
    <t>DEP CHEQUE BNM Sucursal: 926 Referencia Númerica: 0 Referencia Alfanúmerica: 7,500.00 Autorización: 852264</t>
  </si>
  <si>
    <t xml:space="preserve"> 859 Referencia Númerica: 8902912 Referencia Alfanúmerica: PAGO FINAL DE TUNDRA TOYOTA ALECSA CELAY Autorización: 180402</t>
  </si>
  <si>
    <t>RF-38312          23/02</t>
  </si>
  <si>
    <t>519 Referencia Númerica: 141428 Referencia Alfanúmerica: MIGUEL ANGEL,ALVARADO/VERA Autorización: 141428</t>
  </si>
  <si>
    <t>RF-38339  24/02</t>
  </si>
  <si>
    <t>DEPOSITO VENTAS NETAS D TAR POR EVOPAYMX Autorización: 79617</t>
  </si>
  <si>
    <t>CORTE TERMINAL  23/02</t>
  </si>
  <si>
    <t>COBRO COMIS TAR CRED A NOM EVO0005829536 Autorización: 79618</t>
  </si>
  <si>
    <t>COBRO IMP INST TAR CR A NOM EV0005829536 Autorización: 79619</t>
  </si>
  <si>
    <t>COBRO COMIS TAR DEBIT A NOM EV0005829536 Autorización: 79620</t>
  </si>
  <si>
    <t>COBRO IMP INST TARJ D A NOM EV0005829536 Autorización: 79621</t>
  </si>
  <si>
    <t>TRASPASO REF        380252244 AUT. 75975 Referencia Númerica: 0380252244 Autorización: 00075975</t>
  </si>
  <si>
    <t>TRASPASO Referencia Númerica: P INT 0000001    Autorización: 00079961</t>
  </si>
  <si>
    <t>PAGO TIRON DE ARRASTRE TOYOTA ALECSA CEL Referencia Númerica: D INT 9437791    Autorización: 00508278</t>
  </si>
  <si>
    <t>RF-38335  24/02</t>
  </si>
  <si>
    <t>Dep mixto Efec/Doctos BNM Sucursal: 570 Referencia Númerica: 0 Referencia Alfanúmerica:  Autorización: 207591</t>
  </si>
  <si>
    <t>RF-38342  25/02</t>
  </si>
  <si>
    <t>DEP CHEQUE BNM Sucursal: 570 Referencia Númerica: 0 Referencia Alfanúmerica: 343,500.00 Autorización: 207591</t>
  </si>
  <si>
    <t>COBRO COMIS TAR CRED A NOM EVO0005829536 Autorización: 77288</t>
  </si>
  <si>
    <t>COBRO IMP INST TAR CR A NOM EV0005829536 Autorización: 77289</t>
  </si>
  <si>
    <t>COBRO COMIS TAR DEBIT A NOM EV0005829536 Autorización: 77290</t>
  </si>
  <si>
    <t>DEPOSITO VENTAS NETAS D TAR POR EVOPAYMX Autorización: 77287</t>
  </si>
  <si>
    <t>CORTE TERMINAL  24/02</t>
  </si>
  <si>
    <t>COBRO IMP INST TARJ D A NOM EV0005829536 Autorización: 77291</t>
  </si>
  <si>
    <t>DEPOSITO VENTAS NETAS D TAR POR EVOPAYMX Autorización: 175150</t>
  </si>
  <si>
    <t>CORTE TERMINAL  25/02</t>
  </si>
  <si>
    <t>COBRO COMIS TAR CRED A NOM EVO0005829536 Autorización: 175151</t>
  </si>
  <si>
    <t>COBRO IMP INST TAR CR A NOM EV0005829536 Autorización: 175152</t>
  </si>
  <si>
    <t>COBRO COMIS TAR DEBIT A NOM EV0005829536 Autorización: 175153</t>
  </si>
  <si>
    <t>COBRO IMP INST TARJ D A NOM EV0005829536 Autorización: 175154</t>
  </si>
  <si>
    <t>DEP MIXTO EFVO/DOCT  SUC. TRES GUERRAS,G Referencia Númerica: 0000000000 Autorización: 00854173</t>
  </si>
  <si>
    <t>DEP CHEQUE BNM  4,595.00  Referencia Númerica: 0000000000 Autorización: 00854173</t>
  </si>
  <si>
    <t>PAGO UNIDAD H0173230  Referencia Númerica: D INT 2702178    Autorización: 00533748</t>
  </si>
  <si>
    <t>PAGO UNIDAD HS194146  Referencia Númerica: D INT 2702178    Autorización: 00533759</t>
  </si>
  <si>
    <t>AGRO Y ACOLCHADOS SA DE CV  Referencia Númerica: DEPOS 0000270217 Autorización: 00116856</t>
  </si>
  <si>
    <t>DEP MIXTO EFVO/DOCT  SUC. TRES GUERRAS,G Referencia Númerica: 0000000000 Autorización: 00854621</t>
  </si>
  <si>
    <t>DEP CHEQUE BNM  60,000.00   Referencia Númerica:  0000000000 Autorización: 00854621</t>
  </si>
  <si>
    <t>TRASPASO  Referencia Númerica: P INT 0000001  Autorización: 00142397</t>
  </si>
  <si>
    <t>DEP MIXTO EFVO/DOCT  SUC. C.F. CIRCUN.SU Referencia Númerica: 0000000000 Autorización: 00625880</t>
  </si>
  <si>
    <t>DEP CHEQUE BNM 55,000.00 Referencia Númerica:  0000000000 Autorización: 00625880</t>
  </si>
  <si>
    <t>DEP MIXTO EFVO/DOCT  SUC. C.F. CIRCUN.SU Referencia Númerica: 0000000000 Autorización: 00625218</t>
  </si>
  <si>
    <t>DEP EN EFECTIVO 20,000.00  Referencia Númerica: 0000000000 Autorización: 00625218</t>
  </si>
  <si>
    <t>DEPOSITO EN EFECTIV SUC. SUC.NIETO PI@A  Referencia Númerica:  0000000000 Autorización: 00033047</t>
  </si>
  <si>
    <t>DEPOSITO S.B.C.      SUC. C.F. CIRCUN.SU Referencia Númerica:       0000000000 Autorización: 00008380</t>
  </si>
  <si>
    <t>COBRO COMIS TAR DEBIT A NOM EV0005829536 Autorización: 81362</t>
  </si>
  <si>
    <t>COBRO IMP INST TAR CR A NOM EV0005829536 Autorización: 81361</t>
  </si>
  <si>
    <t>DEPOSITO VENTAS NETAS D TAR POR EVOPAYMX Autorización: 81359</t>
  </si>
  <si>
    <t>COBRO COMIS TAR CRED A NOM EVO0005829536 Autorización: 81360</t>
  </si>
  <si>
    <t>COBRO IMP INST TARJ D A NOM EV0005829536 Autorización: 81363</t>
  </si>
  <si>
    <t>DEP MIXTO EFVO/DOCT  SUC. TRES GUERRAS,G Referencia Númerica:       0000000000 Autorización: 00855318</t>
  </si>
  <si>
    <t>DEP CHEQUE BNM      237,800.00   Referencia Númerica:       0000000000 Autorización: 00855318</t>
  </si>
  <si>
    <t>DEPOSITO AGROPRODUCTOS ALTAMIRA Referencia Númerica: D INT 5784293    Autorización: 00480658</t>
  </si>
  <si>
    <t>DEPOSITO EN EFECTIV SUC. ALAMOS,QRO      Referencia Númerica:       0000000000 Autorización: 00201429</t>
  </si>
  <si>
    <t>DEPOSITO AGROPRODUCTOS ALTAMIRA Referencia Númerica: D INT 5838453    Autorización: 00514813</t>
  </si>
  <si>
    <t>ORDEN S0000073524     Referencia Númerica: DEPOS 0000280217 Autorización: 00145565</t>
  </si>
  <si>
    <t>TRASPASO    Referencia Númerica: P INT 0000001    Autorización: 00172984</t>
  </si>
  <si>
    <t>TOYOTA SIENNA XLE 2017 AISIN GUANAJ      Referencia Númerica: D INT 1293639    Autorización: 00612967</t>
  </si>
  <si>
    <t>DEP MIXTO EFVO/DOCT  SUC. MEGA CHALITA,S Referencia Númerica:       0000000000 Autorización: 00232872</t>
  </si>
  <si>
    <t>DEP TRAS TARJETA    100,000.00 Referencia Númerica:  0000000000 Autorización: 00232872</t>
  </si>
  <si>
    <t>COROLLA CVT PLIS AISIN GUANAJUATO  Referencia Númerica: D INT 1294405    Autorización: 00722437</t>
  </si>
  <si>
    <t>SERVICIOS DE CONTROL INTEGRAL DEL BAJIO  Referencia Númerica: DEPOS 0000000000 Autorización: 00287551</t>
  </si>
  <si>
    <t>SU RENDIMIENTO   Referencia Númerica:       0000000000 Autorización: 06860707</t>
  </si>
  <si>
    <t>0651N/17</t>
  </si>
  <si>
    <t>0692N/17</t>
  </si>
  <si>
    <t>PAGO CAMIONETA ING</t>
  </si>
  <si>
    <t>DEPOSITO VENTAS NETAS D TAR POR EVOPAYMX Autorización: 79366</t>
  </si>
  <si>
    <t>CORTE TERMINAL  28/02</t>
  </si>
  <si>
    <t>COBRO COMIS TAR CRED A NOM EVO0005829536 Autorización: 79367</t>
  </si>
  <si>
    <t>COBRO IMP INST TAR CR A NOM EV0005829536 Autorización: 79368</t>
  </si>
  <si>
    <t>COBRO COMIS TAR DEBIT A NOM EV0005829536 Autorización: 79369</t>
  </si>
  <si>
    <t>COBRO IMP INST TARJ D A NOM EV0005829536 Autorización: 79370</t>
  </si>
  <si>
    <t>TRASPASO  Referencia Númerica: P INT 0000001    Autorización: 00095844</t>
  </si>
  <si>
    <t>NUM ORDEN S0000073573  Referencia Númerica: DEPOS 0000000025 Autorización: 00169345</t>
  </si>
  <si>
    <t>AS-50385  01/03</t>
  </si>
  <si>
    <t>COBRO COMIS TAR CRED A NOM EVO0005829536 Autorización: 79617</t>
  </si>
  <si>
    <t>COBRO IMP INST TAR CR A NOM EV0005829536 Autorización: 79618</t>
  </si>
  <si>
    <t>DEPOSITO VENTAS NETAS D TAR POR EVOPAYMX Autorización: 79616</t>
  </si>
  <si>
    <t>CORTE TERMINAL  01/03</t>
  </si>
  <si>
    <t>DEP MIXTO EFVO/DOCT  SUC. BLVD PONIENTE, Referencia Númerica:       0000000000 Autorización: 00211771</t>
  </si>
  <si>
    <t>RF-38491  02/03</t>
  </si>
  <si>
    <t>DEP TRAS TARJETA    86,600.00   Referencia Númerica:       0000000000 Autorización: 00211771</t>
  </si>
  <si>
    <t>DEP MIXTO EFVO/DOCT  SUC. CORTAZAR,GTO   Referencia Númerica:       0000000000 Autorización: 00298914</t>
  </si>
  <si>
    <t>RF-38503  02/03</t>
  </si>
  <si>
    <t>DEP TRAS TARJETA 95,500.00  Referencia Númerica:  0000000000 Autorización: 00298914</t>
  </si>
  <si>
    <t>SitecToyota01   Referencia Númerica: D INT 1703021    Autorización: 00387118</t>
  </si>
  <si>
    <t>AS-50424  02/03</t>
  </si>
  <si>
    <t>DEPOSITO DE  SUC. BLVD PONIENTE, Referencia Númerica:       0000000000 Autorización: 00211918</t>
  </si>
  <si>
    <t>RF-38513 03/03</t>
  </si>
  <si>
    <t>DEP CHEQUE BNM  4,373.94  Referencia Númerica:  0000000000 Autorización: 00211918</t>
  </si>
  <si>
    <t>TRASPASO Referencia Númerica: P INT 0000001    Autorización: 00106569</t>
  </si>
  <si>
    <t>COBRO COMIS TAR DEBIT A NOM EV0005829536 Autorización: 79890</t>
  </si>
  <si>
    <t>COBRO COMIS TAR CRED A NOM EVO0005829536 Autorización: 79888</t>
  </si>
  <si>
    <t>DEPOSITO VENTAS NETAS D TAR POR EVOPAYMX Autorización: 79887</t>
  </si>
  <si>
    <t>CORTE TERMINAL  02/03</t>
  </si>
  <si>
    <t>COBRO IMP INST TAR CR A NOM EV0005829536 Autorización: 79889</t>
  </si>
  <si>
    <t>COBRO IMP INST TARJ D A NOM EV0005829536 Autorización: 79891</t>
  </si>
  <si>
    <t>MARIO,VELAZQUEZ/AGUILAR   Referencia Númerica: DEPOS 0000030317 Autorización: 00074933</t>
  </si>
  <si>
    <t>AS-50448  03/03</t>
  </si>
  <si>
    <t>NUM SERVICIO S0000073659   Referencia Númerica: DEPOS 0000000025 Autorización: 00078218</t>
  </si>
  <si>
    <t>AS-50525  06/03</t>
  </si>
  <si>
    <t>SEGUN ORDEN SERVICIO 73677  Referencia Númerica: DEPOS 0000179269 Autorización: 00179269</t>
  </si>
  <si>
    <t>AS-50461  03/03</t>
  </si>
  <si>
    <t>DEPOSITO VENTAS NETAS D TAR POR EVOPAYMX Autorización: 80830</t>
  </si>
  <si>
    <t>CORTE TERMINAL  03/03</t>
  </si>
  <si>
    <t>COBRO COMIS TAR CRED A NOM EVO0005829536 Autorización: 80831</t>
  </si>
  <si>
    <t>COBRO IMP INST TAR CR A NOM EV0005829536 Autorización: 80832</t>
  </si>
  <si>
    <t>COBRO COMIS TAR DEBIT A NOM EV0005829536 Autorización: 80833</t>
  </si>
  <si>
    <t>COBRO IMP INST TARJ D A NOM EV0005829536 Autorización: 80834</t>
  </si>
  <si>
    <t>DEPOSITO VENTAS NETAS D TAR POR EVOPAYMX Autorización: 183652</t>
  </si>
  <si>
    <t>CORTE TERMINAL  04/03</t>
  </si>
  <si>
    <t>COBRO COMIS TAR CRED A NOM EVO0005829536 Autorización: 183653</t>
  </si>
  <si>
    <t>COBRO IMP INST TAR CR A NOM EV0005829536 Autorización: 183654</t>
  </si>
  <si>
    <t>AGRO Y ACOLCHADOS SA DE CV  Referencia Númerica: DEPOS 0000068843 Autorización: 00068843</t>
  </si>
  <si>
    <t>AS-50521  06/03</t>
  </si>
  <si>
    <t>JOSE MANUEL,MERAZ/SANCHEZ  Referencia Númerica: DEPOS 0000000000 Autorización: 00208809</t>
  </si>
  <si>
    <t>RF-38587 07/03</t>
  </si>
  <si>
    <t>DEPOSITO S.B.C.      SUC. SALAMANCA,GTO  Referencia Númerica:       0000000000 Autorización: 00006678</t>
  </si>
  <si>
    <t>RF-38576 07/03</t>
  </si>
  <si>
    <t>DEPOSITO S.B.C.      SUC. SALAMANCA,GTO  Referencia Númerica:       0000000000 Autorización: 00006679</t>
  </si>
  <si>
    <t>RF-38577 07/03</t>
  </si>
  <si>
    <t xml:space="preserve">COBRO COMIS TAR CRED A NOM EVO0005829536 Autorización: 78866 Ordenante:  Banco Emisor: </t>
  </si>
  <si>
    <t xml:space="preserve">COBRO COMIS TAR DEBIT A NOM EV0005829536 Autorización: 78868 Ordenante:  Banco Emisor: </t>
  </si>
  <si>
    <t xml:space="preserve">COBRO IMP INST TAR CR A NOM EV0005829536 Autorización: 78867 Ordenante:  Banco Emisor: </t>
  </si>
  <si>
    <t xml:space="preserve">DEPOSITO VENTAS NETAS D TAR POR EVOPAYMX Autorización: 78865 Ordenante:  Banco Emisor: </t>
  </si>
  <si>
    <t>CORTE TERMINAL  06/03</t>
  </si>
  <si>
    <t xml:space="preserve">COBRO IMP INST TARJ D A NOM EV0005829536 Autorización: 78869 Ordenante:  Banco Emisor: </t>
  </si>
  <si>
    <t>DEP MIXTO EFVO/DOCT  SUC. TEC-100,QRO    Referencia Númerica:       0000000000 Autorización: 00117013</t>
  </si>
  <si>
    <t>RF-38585 07/03</t>
  </si>
  <si>
    <t>DEP TRAS TARJETA    81,033.00   Referencia Númerica:       0000000000 Autorización: 00117013</t>
  </si>
  <si>
    <t>TRASPASO  Referencia Númerica: P INT 0000001    Autorización: 00088919</t>
  </si>
  <si>
    <t>MAQUINADOS ABS SC DE RL DE CV     Referencia Númerica: DEPOS 0000000000 Autorización: 00137046</t>
  </si>
  <si>
    <t>AS-50612 07/03</t>
  </si>
  <si>
    <t>AGRO Y ACOLCHADOS SA DE CV    Referencia Númerica: DEPOS 0000150824 Autorización: 00150824</t>
  </si>
  <si>
    <t>AR 14019 09/03</t>
  </si>
  <si>
    <t>JOSE MANUEL,MERAZ/SANCHEZ   Referencia Númerica: DEPOS 0000000000 Autorización: 00179692</t>
  </si>
  <si>
    <t>RF-38598 08/03</t>
  </si>
  <si>
    <t>COBRO IMP INST TARJ D A NOM EV0005829536 Autorización: 78265</t>
  </si>
  <si>
    <t>DEPOSITO VENTAS NETAS D TAR POR EVOPAYMX Autorización: 78263</t>
  </si>
  <si>
    <t>CORTE TERMINAL 07/03</t>
  </si>
  <si>
    <t>COBRO COMIS TAR DEBIT A NOM EV0005829536 Autorización: 78264</t>
  </si>
  <si>
    <t>Dep mixto Efec/Doctos BNM Sucursal: 926 Referencia Númerica: 0 Referencia Alfanúmerica:  Autorización: 860668</t>
  </si>
  <si>
    <t>RF-38580 07/03</t>
  </si>
  <si>
    <t>DEP CHEQUE BNM Sucursal: 926 Referencia Númerica: 0 Referencia Alfanúmerica: 8,000.00 Autorización: 860668</t>
  </si>
  <si>
    <t>859 Referencia Númerica: 8525430 Referencia Alfanúmerica: PAGO 1 PZA TOFF Autorización: 166862</t>
  </si>
  <si>
    <t>RF-38608 08/03</t>
  </si>
  <si>
    <t>COBRO COMIS TAR CRED A NOM EVO0005829536 Autorización: 102056</t>
  </si>
  <si>
    <t>COBRO IMP INST TARJ D A NOM EV0005829536 Autorización: 102059</t>
  </si>
  <si>
    <t>COBRO COMIS TAR DEBIT A NOM EV0005829536 Autorización: 102058</t>
  </si>
  <si>
    <t>COBRO IMP INST TAR CR A NOM EV0005829536 Autorización: 102057</t>
  </si>
  <si>
    <t>DEPOSITO VENTAS NETAS D TAR POR EVOPAYMX Autorización: 102055</t>
  </si>
  <si>
    <t>PA -GR02842MARZO     Referencia Númerica: D INT 7513797    Autorización: 00169494</t>
  </si>
  <si>
    <t>AS-50704 09/03</t>
  </si>
  <si>
    <t>COBRO COMIS TAR CRED A NOM EVO0005829536 Autorización: 77613</t>
  </si>
  <si>
    <t>COBRO IMP INST TAR CR A NOM EV0005829536 Autorización: 77614</t>
  </si>
  <si>
    <t>DEPOSITO VENTAS NETAS D TAR POR EVOPAYMX Autorización: 77612</t>
  </si>
  <si>
    <t>COBRO COMIS TAR DEBIT A NOM EV0005829536 Autorización: 77615</t>
  </si>
  <si>
    <t>COBRO IMP INST TARJ D A NOM EV0005829536 Autorización: 77616</t>
  </si>
  <si>
    <t>PAGO BIOKRONE     Referencia Númerica: D INT 0002017    Autorización: 00285452</t>
  </si>
  <si>
    <t>CONFIRMADO 13/03</t>
  </si>
  <si>
    <t>ITR RIEGO Referencia Númerica: D INT 9016977    Autorización: 00298932</t>
  </si>
  <si>
    <t>RF-38653 10/03</t>
  </si>
  <si>
    <t>Gerardo loyola   Referencia Númerica: D INT 0121212    Autorización: 00301611</t>
  </si>
  <si>
    <t>RF-38771             16/03</t>
  </si>
  <si>
    <t>DEPOSITO EN EFECTIV SUC. CORTAZAR,GTO    Referencia Númerica:       0000000000 Autorización: 00303439</t>
  </si>
  <si>
    <t>AS-1494  17/03</t>
  </si>
  <si>
    <t>TRASPASO     Referencia Númerica: P INT 0000001    Autorización: 00105866</t>
  </si>
  <si>
    <t>DEPOSITO EN EFECTIV SUC. CELAYA,GTO      Referencia Númerica:       0000000000 Autorización: 00310017</t>
  </si>
  <si>
    <t>RF-38694  13/03</t>
  </si>
  <si>
    <t>AGRO Y ACOLCHADOS SA DE CV    Referencia Númerica: DEPOS 0000100317 Autorización: 00211528</t>
  </si>
  <si>
    <t>AS-50747 10/03</t>
  </si>
  <si>
    <t>DEPOSITO EN EFECTIV SUC. SUC AUT BANAMEX Referencia Númerica:   0000000000 Autorización: 00423338</t>
  </si>
  <si>
    <t>RF-30554  14/03</t>
  </si>
  <si>
    <t>JUAN,SILES/SALINAS     Referencia Númerica: DEPOS 0000255348 Autorización: 00255348</t>
  </si>
  <si>
    <t>RF-38676 11/03</t>
  </si>
  <si>
    <t>MARIA SOCORRO,GALLARDO/VARGAS   Referencia Númerica: DEPOS 0000000000 Autorización: 00256127</t>
  </si>
  <si>
    <t>RF-38678 11/03</t>
  </si>
  <si>
    <t>DEPOSITO S.B.C. SUC. CELAYA,GTO     Referencia Númerica:       0000000000 Autorización: 00005339</t>
  </si>
  <si>
    <t>Depósito de efectivo Sucursal: 7003 Referencia Númerica: 0 Referencia Alfanúmerica:  Autorización: 428683</t>
  </si>
  <si>
    <t>RF-38735  14/03</t>
  </si>
  <si>
    <t>Dep mixto Efec/Doctos BNM Sucursal: 104 Referencia Númerica: 0 Referencia Alfanúmerica:  Autorización: 310973</t>
  </si>
  <si>
    <t>RF-38642 10/03</t>
  </si>
  <si>
    <t>DEP CHEQUE BNM Sucursal: 104 Referencia Númerica: 0 Referencia Alfanúmerica: 70,000.00 Autorización: 310973</t>
  </si>
  <si>
    <t>DEPOSITO VENTAS NETAS D TAR POR EVOPAYMX Autorización: 82654</t>
  </si>
  <si>
    <t>COBRO IMP INST TAR CR A NOM EV0005829536 Referencia Númerica: 0005829536 Autorización: 00082656</t>
  </si>
  <si>
    <t>COBRO COMIS TAR CRED A NOM EVO0005829536 Referencia Númerica: 0005829536 Autorización: 00082655</t>
  </si>
  <si>
    <t>COBRO COMIS TAR DEBIT A NOM EV0005829536 Referencia Númerica: 0005829536 Autorización: 00082657</t>
  </si>
  <si>
    <t>COBRO IMP INST TARJ D A NOM EV0005829536 Referencia Númerica: 0005829536 Autorización: 00082658</t>
  </si>
  <si>
    <t>DEPOSITO VENTAS NETAS D TAR POR EVOPAYMX Referencia Númerica: 0005829536 Autorización: 00189601</t>
  </si>
  <si>
    <t>COBRO COMIS TAR CRED A NOM EVO0005829536 Referencia Númerica: 0005829536 Autorización: 00189602</t>
  </si>
  <si>
    <t>COBRO IMP INST TAR CR A NOM EV0005829536 Referencia Númerica:  0005829536 Autorización: 00189603</t>
  </si>
  <si>
    <t>COBRO COMIS TAR DEBIT A NOM EV0005829536 Referencia Númerica: 0005829536 Autorización: 00189604</t>
  </si>
  <si>
    <t>COBRO IMP INST TARJ D A NOM EV0005829536 Referencia Númerica:  0005829536 Autorización: 00189605</t>
  </si>
  <si>
    <t>DEPOSITO EN EFECTIV SUC. JARAL PROGRESO, Referencia Númerica:  0000000000 Autorización: 00676385</t>
  </si>
  <si>
    <t>RF-38689 13/03</t>
  </si>
  <si>
    <t>JOSE LUIS,REAL/MARTINEZ   Referencia Númerica: DEPOS 0000068354 Autorización: 00068354</t>
  </si>
  <si>
    <t>RF-38707 13/03</t>
  </si>
  <si>
    <t>TRASPASO Referencia Númerica: P INT 0000001    Autorización: 00091338</t>
  </si>
  <si>
    <t>PAGO SEGURO 7124  Referencia Númerica: DEPOS 0000000001 Autorización: 00093601</t>
  </si>
  <si>
    <t>RF-38709 13/03</t>
  </si>
  <si>
    <t>NADIA LETICIA,MARTINEZ/FLORES   Referencia Númerica: DEPOS 0000000000 Autorización: 00127253</t>
  </si>
  <si>
    <t>RF-38718  14/03</t>
  </si>
  <si>
    <t>DEPOSITO EN EFECTIV SUC. VILLAGRAN GTO   Referencia Númerica:       0000000000 Autorización: 00891534</t>
  </si>
  <si>
    <t>RF-38708 13/03</t>
  </si>
  <si>
    <t>FLEET 2 AF BANREGIO ORDEN 44253  Referencia Númerica: D INT 0011304    Autorización: 00281533</t>
  </si>
  <si>
    <t>AS-50850  13/03</t>
  </si>
  <si>
    <t>TRANSFERENCIA DE FONDOS Autorización: 383096</t>
  </si>
  <si>
    <t>RF-38722  14/03</t>
  </si>
  <si>
    <t>TRANSFERENCIA DE FONDOS Autorización: 384249</t>
  </si>
  <si>
    <t>RF-38728  14/03</t>
  </si>
  <si>
    <t>COBRO COMIS TAR CRED A NOM EVO0005829536 Autorización: 79557</t>
  </si>
  <si>
    <t>COBRO IMP INST TAR CR A NOM EV0005829536 Autorización: 79558</t>
  </si>
  <si>
    <t>TRASPASO  Referencia Númerica: P INT 0000001    Autorización: 00100451</t>
  </si>
  <si>
    <t>DEPOSITO EN EFECTIV SUC. VALLE SANTIAGO, Referencia Númerica:       0000000000 Autorización: 00299942</t>
  </si>
  <si>
    <t>AR-14065        15/03</t>
  </si>
  <si>
    <t>DEPOSITO S.B.C. SUC. TRES GUERRAS,G Referencia Númerica:       0000000000 Autorización: 00004972</t>
  </si>
  <si>
    <t>RF-38754       15/03</t>
  </si>
  <si>
    <t>COBRO COMIS TAR DEBIT A NOM EV0005829536 Autorización: 80173</t>
  </si>
  <si>
    <t>COBRO COMIS TAR CRED A NOM EVO0005829536 Autorización: 80171</t>
  </si>
  <si>
    <t>COBRO IMP INST TARJ D A NOM EV0005829536 Autorización: 80174</t>
  </si>
  <si>
    <t>COBRO IMP INST TAR CR A NOM EV0005829536 Autorización: 80172</t>
  </si>
  <si>
    <t>DEPOSITO VENTAS NETAS D TAR POR EVOPAYMX Autorización: 80170</t>
  </si>
  <si>
    <t>CORTE TERMINAL  14/03</t>
  </si>
  <si>
    <t>ABONO A CUENTA   Referencia Númerica: D INT 1970110    Autorización: 00451224</t>
  </si>
  <si>
    <t>RF-38751       15/03</t>
  </si>
  <si>
    <t>DEPOSITO EN EFECTIV SUC. ACUEDUCTO MICH  Referencia Númerica:       0000000000 Autorización: 00803562</t>
  </si>
  <si>
    <t>AR-14117  21/03</t>
  </si>
  <si>
    <t>TRASPASO   Referencia Númerica: P INT 0000001    Autorización: 00118009</t>
  </si>
  <si>
    <t>VILLAGRAN EN MOVIMIENTO SA DE CV  Referencia Númerica: DEPOS 0000150317 Autorización: 00144872</t>
  </si>
  <si>
    <t>AS-50915      15/03</t>
  </si>
  <si>
    <t>COBRO IMP INST TAR CR A NOM EV0005829536 Autorización: 81893</t>
  </si>
  <si>
    <t>COBRO COMIS TAR CRED A NOM EVO0005829536 Autorización: 81892</t>
  </si>
  <si>
    <t>DEPOSITO VENTAS NETAS D TAR POR EVOPAYMX Autorización: 81891</t>
  </si>
  <si>
    <t>CORTE TERMINAL  15/03</t>
  </si>
  <si>
    <t>COBRO COMIS TAR DEBIT A NOM EV0005829536 Autorización: 81894</t>
  </si>
  <si>
    <t>COBRO IMP INST TARJ D A NOM EV0005829536 Autorización: 81895</t>
  </si>
  <si>
    <t>COBRO IMP CUOTA TPV CEL A NOM 0005829536 Autorización: 305687</t>
  </si>
  <si>
    <t>COBRO DE CUOTA TPV CEL A NOM E0005829536 Autorización: 305688</t>
  </si>
  <si>
    <t>DEP MIXTO EFVO/DOCT  SUC. TRES GUERRAS,G Referencia Númerica:       0000000000 Autorización: 00865523</t>
  </si>
  <si>
    <t>AS-50898       15/03</t>
  </si>
  <si>
    <t>DEP CHEQUE BNM   4,395.00  Referencia Númerica:   0000000000 Autorización: 00865523</t>
  </si>
  <si>
    <t>DEPOSITO AUTO     Referencia Númerica: D INT 0000001    Autorización: 00479193</t>
  </si>
  <si>
    <t>RF-38795  17/03</t>
  </si>
  <si>
    <t>Gerardo Loyola   Referencia Númerica: D INT 0121212    Autorización: 00488409</t>
  </si>
  <si>
    <t>RF-38787  17/03</t>
  </si>
  <si>
    <t>DEPOSITO VENTAS NETAS D TAR POR EVOPAYMX Autorización: 82633</t>
  </si>
  <si>
    <t>COBRO COMIS TAR CRED A NOM EVO0005829536 Autorización: 82634</t>
  </si>
  <si>
    <t>COBRO IMP INST TAR CR A NOM EV0005829536 Autorización: 82635</t>
  </si>
  <si>
    <t>COBRO COMIS TAR DEBIT A NOM EV0005829536 Autorización: 82636</t>
  </si>
  <si>
    <t>COBRO IMP INST TARJ D A NOM EV0005829536 Autorización: 82637</t>
  </si>
  <si>
    <t>Gerardo Loyola   Referencia Númerica: D INT 0121212    Autorización: 00289797</t>
  </si>
  <si>
    <t>RF-38792  17/03</t>
  </si>
  <si>
    <t>DEP MIXTO EFVO/DOCT  SUC. SALVATIERRA,GT Referencia Númerica:       0000000000 Autorización: 00187473</t>
  </si>
  <si>
    <t>RF-38790  17/03</t>
  </si>
  <si>
    <t>DEP TRAS TARJETA    206,700.00   Referencia Númerica:       0000000000 Autorización: 00187473</t>
  </si>
  <si>
    <t>_      Referencia Númerica: DEPOS 0000170317 Autorización: 00059875</t>
  </si>
  <si>
    <t>AS-51124  23/03</t>
  </si>
  <si>
    <t>DEP MIXTO EFVO/DOCT  SUC. BLVD PONIENTE, Referencia Númerica:       0000000000 Autorización: 00224520</t>
  </si>
  <si>
    <t>RF-38796  17/03</t>
  </si>
  <si>
    <t>DEP CHEQUE BNM      440,000.00   Referencia Númerica:       0000000000 Autorización: 00224520</t>
  </si>
  <si>
    <t>DEP MIXTO EFVO/DOCT  SUC. DOLORES HIDALG Referencia Númerica:       0000000000 Autorización: 00336005</t>
  </si>
  <si>
    <t>RF-38799  17/03</t>
  </si>
  <si>
    <t>DEP TRAS TARJETA    60,137.25  Referencia Númerica:       0000000000 Autorización: 00336005</t>
  </si>
  <si>
    <t>TRASPASO  Referencia Númerica: P INT 0000001    Autorización: 00131502</t>
  </si>
  <si>
    <t>TRASPASO  Referencia Númerica: P INT 0000001    Autorización: 00132989</t>
  </si>
  <si>
    <t>TRASPASO  Referencia Númerica: P INT 0000001    Autorización: 00144089</t>
  </si>
  <si>
    <t>DEP MIXTO EFVO/DOCT  SUC. TRES GUERRAS,G Referencia Númerica:       0000000000 Autorización: 00867089</t>
  </si>
  <si>
    <t>RF-38803  17/03</t>
  </si>
  <si>
    <t>DEP CHEQUE BNM  343,500.00  Referencia Númerica:  0000000000 Autorización: 00867089</t>
  </si>
  <si>
    <t>519 Referencia Númerica: 10666007 Referencia Alfanúmerica: AUT. 19488 SER BCA ELEC. Autorización: 19488</t>
  </si>
  <si>
    <t>519 Referencia Númerica: 380252244 Referencia Alfanúmerica: AUT. 20272 SER BCA ELEC. Autorización: 20272</t>
  </si>
  <si>
    <t>519 Referencia Númerica: 380254905 Referencia Alfanúmerica: AUT. 20364 SER BCA ELEC. Autorización: 20364</t>
  </si>
  <si>
    <t>Dep mixto Efec/Doctos BNM Sucursal: 570 Referencia Númerica: 0 Referencia Alfanúmerica:  Autorización: 225833</t>
  </si>
  <si>
    <t>AS-30601  17/03</t>
  </si>
  <si>
    <t>DEP CHEQUE BNM Sucursal: 570 Referencia Númerica: 0 Referencia Alfanúmerica: 5,291.00 Autorización: 225833</t>
  </si>
  <si>
    <t>DEPOSITO VENTAS NETAS D TAR POR EVOPAYMX Autorización: 83357</t>
  </si>
  <si>
    <t>CORTE TERMINAL  17/03</t>
  </si>
  <si>
    <t>COBRO COMIS TAR CRED A NOM EVO0005829536 Autorización: 83358</t>
  </si>
  <si>
    <t>COBRO IMP INST TAR CR A NOM EV0005829536 Autorización: 83359</t>
  </si>
  <si>
    <t>COBRO COMIS TAR DEBIT A NOM EV0005829536 Autorización: 83360</t>
  </si>
  <si>
    <t>COBRO IMP INST TARJ D A NOM EV0005829536 Autorización: 83361</t>
  </si>
  <si>
    <t>DEPOSITO VENTAS NETAS D TAR POR EVOPAYMX Autorización: 182826</t>
  </si>
  <si>
    <t>CORTE TERMINAL  18/03</t>
  </si>
  <si>
    <t>COBRO COMIS TAR CRED A NOM EVO0005829536 Autorización: 182827</t>
  </si>
  <si>
    <t>COBRO IMP INST TAR CR A NOM EV0005829536 Autorización: 182828</t>
  </si>
  <si>
    <t>COBRO COMIS TAR DEBIT A NOM EV0005829536 Autorización: 182829</t>
  </si>
  <si>
    <t>COBRO IMP INST TARJ D A NOM EV0005829536 Autorización: 182830</t>
  </si>
  <si>
    <t>DEPOSITO VENTAS NETAS D TAR POR EVOPAYMX Autorización: 317263</t>
  </si>
  <si>
    <t>CORTE TERMINAL  20/03</t>
  </si>
  <si>
    <t>COBRO COMIS TAR DEBIT A NOM EV0005829536 Autorización: 317264</t>
  </si>
  <si>
    <t>COBRO IMP INST TARJ D A NOM EV0005829536 Autorización: 317265</t>
  </si>
  <si>
    <t>DEP MIXTO EFVO/DOCT  SUC. VILLAGRAN GTO  Referencia Númerica:       0000000000 Autorización: 00894563</t>
  </si>
  <si>
    <t>AR 14137 23/03</t>
  </si>
  <si>
    <t>DEP CHEQUE BNM      12,493.64    Referencia Númerica:  0000000000 Autorización: 00894563</t>
  </si>
  <si>
    <t>DEP MIXTO EFVO/DOCT  SUC. COMONFORT,GTO  Referencia Númerica:       0000000000 Autorización: 00745282</t>
  </si>
  <si>
    <t>RF-38841  21/03</t>
  </si>
  <si>
    <t>DEP TRAS TARJETA    250,000.00           Referencia Númerica:       0000000000 Autorización: 00745282</t>
  </si>
  <si>
    <t>TRASPASO REF.  48670010794 AUT. 889 Referencia Númerica:       8670010794 Autorización: 00088995</t>
  </si>
  <si>
    <t>TRASPASO   Referencia Númerica: P INT 0000001    Autorización: 00119094</t>
  </si>
  <si>
    <t>AGRO Y ACOLCHADOS SA DE CV   Referencia Númerica: DEPOS 0000210317 Autorización: 00148067</t>
  </si>
  <si>
    <t>AS-51051  21/03</t>
  </si>
  <si>
    <t>DEPOSITO EN EFECTIV SUC. COMONFORT,GTO   Referencia Númerica:       0000000000 Autorización: 00745495</t>
  </si>
  <si>
    <t>RF-38849  21/03</t>
  </si>
  <si>
    <t>2151764 TACOMA SERV 40 000 KM KM 40 000  Referencia Númerica: D INT 0205640    Autorización: 00258196</t>
  </si>
  <si>
    <t>COBRO COMIS TAR CRED A NOM EVO0005829536 Autorización: 78704</t>
  </si>
  <si>
    <t>DEPOSITO VENTAS NETAS D TAR POR EVOPAYMX Autorización: 78703</t>
  </si>
  <si>
    <t>CORTE TERMINAL  21/03</t>
  </si>
  <si>
    <t>COBRO IMP INST TAR CR A NOM EV0005829536 Autorización: 78705</t>
  </si>
  <si>
    <t>COBRO COMIS TAR DEBIT A NOM EV0005829536 Autorización: 78706</t>
  </si>
  <si>
    <t>COBRO IMP INST TARJ D A NOM EV0005829536 Autorización: 78707</t>
  </si>
  <si>
    <t>0011613446 141 001 PROCURE Referencia Númerica: D INT 1613446    Autorización: 00182806</t>
  </si>
  <si>
    <t>PI 1032</t>
  </si>
  <si>
    <t>COBRO COMIS TAR CRED A NOM EVO0005829536 Autorización: 79157</t>
  </si>
  <si>
    <t>COBRO IMP INST TAR CR A NOM EV0005829536 Autorización: 79158</t>
  </si>
  <si>
    <t>DEPOSITO VENTAS NETAS D TAR POR EVOPAYMX Autorización: 79156</t>
  </si>
  <si>
    <t>CORTE TERMINAL  22/03</t>
  </si>
  <si>
    <t>COBRO COMIS TAR DEBIT A NOM EV0005829536 Autorización: 79159</t>
  </si>
  <si>
    <t>COBRO IMP INST TARJ D A NOM EV0005829536 Autorización: 79160</t>
  </si>
  <si>
    <t>DEP MIXTO EFVO/DOCT  SUC. TRES GUERRAS,G Referencia Númerica:       0000000000 Autorización: 00869163</t>
  </si>
  <si>
    <t>AS-51064  22/03</t>
  </si>
  <si>
    <t>DEP CHEQUE BNM 3,164.13   Referencia Númerica:       0000000000 Autorización: 00869163</t>
  </si>
  <si>
    <t>BIDASEM    Referencia Númerica: DEPOS 0000230317 Autorización: 00110630</t>
  </si>
  <si>
    <t>ANTICIPO YRMA MENDOZA TOYOTA Referencia Númerica: DEPOS 0000152094 Autorización: 00152094</t>
  </si>
  <si>
    <t>JUAN,SILES/SALINAS   Referencia Númerica: DEPOS 0000230317 Autorización: 00176974</t>
  </si>
  <si>
    <t>RF-38924  23/03</t>
  </si>
  <si>
    <t>COBRO COMIS TAR CRED A NOM EVO0005829536 Autorización: 80299</t>
  </si>
  <si>
    <t>DEPOSITO VENTAS NETAS D TAR POR EVOPAYMX Autorización: 80298</t>
  </si>
  <si>
    <t>CORTE TERMINAL  23/03</t>
  </si>
  <si>
    <t>COBRO IMP INST TAR CR A NOM EV0005829536 Autorización: 80300</t>
  </si>
  <si>
    <t>COBRO COMIS TAR DEBIT A NOM EV0005829536 Autorización: 80301</t>
  </si>
  <si>
    <t>COBRO IMP INST TARJ D A NOM EV0005829536 Autorización: 80302</t>
  </si>
  <si>
    <t>F-   Referencia Númerica: DEPOS 0000073954 Autorización: 00074104</t>
  </si>
  <si>
    <t>AS-51180  24/03</t>
  </si>
  <si>
    <t>SERVICIO COROLLA    Referencia Númerica: DEPOS 0000000192 Autorización: 00108649</t>
  </si>
  <si>
    <t>AS-51170  24/03</t>
  </si>
  <si>
    <t>TRASPASO   Referencia Númerica: P INT 0000001    Autorización: 00124595</t>
  </si>
  <si>
    <t>DEP MIXTO EFVO/DOCT  SUC. TRES GUERRAS,G Referencia Númerica:       0000000000 Autorización: 00870294</t>
  </si>
  <si>
    <t>RF-38930 24/03</t>
  </si>
  <si>
    <t>DEP CHEQUE BNM      240,000.00   Referencia Númerica:   0000000000 Autorización: 00870294</t>
  </si>
  <si>
    <t>Dep mixto Efec/Doctos BNM Sucursal: 104 Referencia Númerica: 0 Referencia Alfanúmerica:  Autorización: 321662</t>
  </si>
  <si>
    <t>AS-51134  23/03</t>
  </si>
  <si>
    <t>DEP CHEQUE BNM Sucursal: 104 Referencia Númerica: 0 Referencia Alfanúmerica: 3,250.00 Autorización: 321662</t>
  </si>
  <si>
    <t>Dep mixto Efec/Doctos BNM Sucursal: 104 Referencia Númerica: 0 Referencia Alfanúmerica:  Autorización: 321786</t>
  </si>
  <si>
    <t>RF-38904 23/03</t>
  </si>
  <si>
    <t>DEP CHEQUE BNM Sucursal: 104 Referencia Númerica: 0 Referencia Alfanúmerica: 460,000.00 Autorización: 321786</t>
  </si>
  <si>
    <t>DEPOSITO VENTAS NETAS D TAR POR EVOPAYMX Autorización: 80387</t>
  </si>
  <si>
    <t>COBRO COMIS TAR CRED A NOM EVO0005829536 Autorización: 80388</t>
  </si>
  <si>
    <t>COBRO IMP INST TAR CR A NOM EV0005829536 Autorización: 80389</t>
  </si>
  <si>
    <t>COBRO COMIS TAR DEBIT A NOM EV0005829536 Autorización: 80390</t>
  </si>
  <si>
    <t>COBRO IMP INST TARJ D A NOM EV0005829536 Autorización: 80391</t>
  </si>
  <si>
    <t>COBRO COMIS TAR CRED A NOM EVO0005829536 Autorización: 268336</t>
  </si>
  <si>
    <t>COBRO IMP INST TAR CR A NOM EV0005829536 Autorización: 268337</t>
  </si>
  <si>
    <t>DEPOSITO VENTAS NETAS D TAR POR EVOPAYMX Autorización: 268335</t>
  </si>
  <si>
    <t>CORTE TERMINAL  25/03</t>
  </si>
  <si>
    <t>COBRO COMIS TAR DEBIT A NOM EV0005829536 Autorización: 268338</t>
  </si>
  <si>
    <t>COBRO IMP INST TARJ D A NOM EV0005829536 Autorización: 268339</t>
  </si>
  <si>
    <t>DEP MIXTO EFVO/DOCT  SUC. TRES GUERRAS,G Referencia Númerica:       0000000000 Autorización: 00870758</t>
  </si>
  <si>
    <t>RF-38948  25/03</t>
  </si>
  <si>
    <t>DEP CHEQUE BNM      250,000.00  Referencia Númerica:       0000000000 Autorización: 00870758</t>
  </si>
  <si>
    <t>PAGO ENGANCHE DE TACOMA GILSA  Referencia Númerica: DEPOS 0000030308 Autorización: 00030308</t>
  </si>
  <si>
    <t>ERENDIRA,MENDOZA/JIMENEZ   Referencia Númerica: DEPOS 0000000000 Autorización: 00050571</t>
  </si>
  <si>
    <t>ESTEFANIA,CORONA/SOTO  Referencia Númerica: DEPOS 0000154529 Autorización: 00154529</t>
  </si>
  <si>
    <t>DEP MIXTO EFVO/DOCT  SUC. CD IND FRAMBOY Referencia Númerica:       0000000000 Autorización: 00470778</t>
  </si>
  <si>
    <t>DEP TRAS TARJETA    100,000.00   Referencia Númerica:       0000000000 Autorización: 00470778</t>
  </si>
  <si>
    <t>ALECSA CELAYA S DE RL DE Referencia Númerica: DEPOS 0000000000 Autorización: 00081844</t>
  </si>
  <si>
    <t>TRASPASO   Referencia Númerica: P INT 0000001    Autorización: 00116908</t>
  </si>
  <si>
    <t>TRASPASO  Referencia Númerica: P INT 0000001    Autorización: 00117479</t>
  </si>
  <si>
    <t>DEPOSITO EN EFECTIV SUC. TRES GUERRAS,GT Referencia Númerica:       0000000000 Autorización: 00871016</t>
  </si>
  <si>
    <t>NUM ORDEN S0000074515  Referencia Númerica: DEPOS 0000189275 Autorización: 00189275</t>
  </si>
  <si>
    <t>DEPOSITO VENTAS NETAS D TAR POR EVOPAYMX Autorización: 79721</t>
  </si>
  <si>
    <t>COBRO COMIS TAR CRED A NOM EVO0005829536 Autorización: 79722</t>
  </si>
  <si>
    <t>COBRO IMP INST TAR CR A NOM EV0005829536 Autorización: 79723</t>
  </si>
  <si>
    <t>COBRO COMIS TAR DEBIT A NOM EV0005829536 Autorización: 79724</t>
  </si>
  <si>
    <t>COBRO IMP INST TARJ D A NOM EV0005829536 Autorización: 79725</t>
  </si>
  <si>
    <t>ITZATZIL JULIETA,PEDROZA/RIVERA  Referencia Númerica: DEPOS 0000000000 Autorización: 00136312</t>
  </si>
  <si>
    <t>DEPOSITO VENTAS NETAS D TAR POR EVOPAYMX Autorización: 79210</t>
  </si>
  <si>
    <t>COBRO COMIS TAR CRED A NOM EVO0005829536 Autorización: 79211</t>
  </si>
  <si>
    <t>COBRO IMP INST TAR CR A NOM EV0005829536 Autorización: 79212</t>
  </si>
  <si>
    <t>COBRO COMIS TAR DEBIT A NOM EV0005829536 Autorización: 79213</t>
  </si>
  <si>
    <t>COBRO IMP INST TARJ D A NOM EV0005829536 Autorización: 79214</t>
  </si>
  <si>
    <t>ESTEFANIA,CORONA/SOTO      Referencia Númerica: DEPOS 0000112134 Autorización: 00112134</t>
  </si>
  <si>
    <t>PISARCO CONSTRUCTORES    Referencia Númerica: DEPOS 0000001713 Autorización: 00071765</t>
  </si>
  <si>
    <t>RF-39032  29/03</t>
  </si>
  <si>
    <t>BIDASEM     Referencia Númerica: DEPOS 0000078025 Autorización: 00078025</t>
  </si>
  <si>
    <t>DEPOSITO EN EFECTIV SUC. COMONFORT,GTO   Referencia Númerica:       0000000000 Autorización: 00747972</t>
  </si>
  <si>
    <t>complemento pago unidad     Referencia Númerica: D INT 1703177    Autorización: 00187518</t>
  </si>
  <si>
    <t>TALLER DE TORNO DAVID OCHOA SA DE CV     Referencia Númerica: DEPOS 0000000000 Autorización: 00090501</t>
  </si>
  <si>
    <t>TRASPASO   Referencia Númerica: P INT 0000001    Autorización: 00110412</t>
  </si>
  <si>
    <t>DEP MIXTO EFVO/DOCT  SUC. SUC.NIETO PI@A Referencia Númerica:       0000000000 Autorización: 00049636</t>
  </si>
  <si>
    <t>DEP TRAS TARJETA    224,400.00  Referencia Númerica:       0000000000 Autorización: 00049636</t>
  </si>
  <si>
    <t>DEP MIXTO EFVO/DOCT  SUC. DEL VALLE CUL  Referencia Númerica:       0000000000 Autorización: 00846695</t>
  </si>
  <si>
    <t>DEP CHEQUE BNM      1,099.00    Referencia Númerica:       0000000000 Autorización: 00846695</t>
  </si>
  <si>
    <t>SERVILLANTAS DEL PARQUE SA DE CV Referencia Númerica: DEPOS 0000290317 Autorización: 00173662</t>
  </si>
  <si>
    <t>VILLAGRAN EN MOVIMIENTO SA DE CV  Referencia Númerica: DEPOS 0000173839 Autorización: 00173839</t>
  </si>
  <si>
    <t>PROVEEDOR  Referencia Númerica: DEPOS 0000185599 Autorización: 00185599</t>
  </si>
  <si>
    <t>CONFIRMADO 30/03</t>
  </si>
  <si>
    <t>PROVEEDOR  Referencia Númerica: DEPOS 0000185600 Autorización: 00185600</t>
  </si>
  <si>
    <t>DEPOSITO VENTAS NETAS D TAR POR EVOPAYMX Autorización: 79895</t>
  </si>
  <si>
    <t>COBRO COMIS TAR CRED A NOM EVO0005829536 Autorización: 79896</t>
  </si>
  <si>
    <t>COBRO IMP INST TAR CR A NOM EV0005829536 Autorización: 79897</t>
  </si>
  <si>
    <t>COBRO COMIS TAR DEBIT A NOM EV0005829536 Autorización: 79898</t>
  </si>
  <si>
    <t>COBRO IMP INST TARJ D A NOM EV0005829536 Autorización: 79899</t>
  </si>
  <si>
    <t>JUAN,MORENO/CALVA   Referencia Númerica: DEPOS 0000043677 Autorización: 00043677</t>
  </si>
  <si>
    <t>RF-39048  30/03</t>
  </si>
  <si>
    <t>VILLAGRAN EN MOVIMIENTO SA DE CV   Referencia Númerica: DEPOS 0000051634 Autorización: 00051634</t>
  </si>
  <si>
    <t>AS-51353  30/03</t>
  </si>
  <si>
    <t>PISARCO CONSTRUCTORES   Referencia Númerica: DEPOS 0000069652 Autorización: 00069652</t>
  </si>
  <si>
    <t>DEP MIXTO EFVO/DOCT  SUC. VILLAGRAN GTO  Referencia Númerica:       0000000000 Autorización: 00898943</t>
  </si>
  <si>
    <t>AS-39031  29/03</t>
  </si>
  <si>
    <t>DEP CHEQUE BNM  343,500.00   Referencia Númerica:       0000000000 Autorización: 00898943</t>
  </si>
  <si>
    <t>DEP MIXTO EFVO/DOCT  SUC. GLORIETA EL PI Referencia Númerica:       0000000000 Autorización: 00235992</t>
  </si>
  <si>
    <t>DEP TRAS TARJETA  7,798.61   Referencia Númerica:   0000000000 Autorización: 00235992</t>
  </si>
  <si>
    <t>TRASPASO Referencia Númerica: P INT 0000001    Autorización: 00126683</t>
  </si>
  <si>
    <t>AGRO Y ACOLCHADOS SA DE CV    Referencia Númerica: DEPOS 0000127138 Autorización: 00127138</t>
  </si>
  <si>
    <t>DEPOSITO EN EFECTIV SUC. GLORIETA EL PIP Referencia Númerica:       0000000000 Autorización: 00236496</t>
  </si>
  <si>
    <t>PARA ABONO A CUENTA DEL BENFICIARIO  Referencia Númerica: D INT 0300317    Autorización: 00933962</t>
  </si>
  <si>
    <t>ALEJANDRA,TORRES/RAZO   Referencia Númerica: DEPOS 0000241339 Autorización: 00241339</t>
  </si>
  <si>
    <t>DEPOSITO VENTAS NETAS D TAR POR EVOPAYMX Autorización: 80802</t>
  </si>
  <si>
    <t>COBRO IMP INST TAR CR A NOM EV0005829536 Autorización: 80804</t>
  </si>
  <si>
    <t>COBRO COMIS TAR CRED A NOM EVO0005829536 Autorización: 80803</t>
  </si>
  <si>
    <t>COBRO COMIS TAR DEBIT A NOM EV0005829536 Autorización: 80805</t>
  </si>
  <si>
    <t>COBRO IMP INST TARJ D A NOM EV0005829536 Autorización: 80806</t>
  </si>
  <si>
    <t>DEP MIXTO EFVO/DOCT  SUC. SUC.NIETO PI@A Referencia Númerica:       0000000000 Autorización: 00050581</t>
  </si>
  <si>
    <t>DEP TRAS TARJETA    207,000.00  Referencia Númerica:       0000000000 Autorización: 00050581</t>
  </si>
  <si>
    <t>VILLAGRAN EN MOVIMIENTO SA DE CV  Referencia Númerica: DEPOS 0000093022 Autorización: 00093022</t>
  </si>
  <si>
    <t>SERVICIO HIGHLANDER    Referencia Númerica: DEPOS 0000000025 Autorización: 00109555</t>
  </si>
  <si>
    <t>pago de unidad   Referencia Númerica: D INT 0310317    Autorización: 00691435</t>
  </si>
  <si>
    <t>pago unidad    Referencia Númerica: D INT 0170331    Autorización: 00692513</t>
  </si>
  <si>
    <t>PAGO DE CAMIONETA HILUX BLANCA  Referencia Númerica: D INT 6380227    Autorización: 00713808</t>
  </si>
  <si>
    <t>TRASPASO   Referencia Númerica: P INT 0000001    Autorización: 00179000</t>
  </si>
  <si>
    <t>DEP MIXTO EFVO/DOCT  SUC. CELAYA,GTO     Referencia Númerica:       0000000000 Autorización: 00325362</t>
  </si>
  <si>
    <t>DEP TRAS TARJETA  130,000.00   Referencia Númerica:       0000000000 Autorización: 00325362</t>
  </si>
  <si>
    <t>TRASPASO  Referencia Númerica: P INT 0000001    Autorización: 00180712</t>
  </si>
  <si>
    <t>DEP MIXTO EFVO/DOCT  SUC. BLVD PONIENTE, Referencia Númerica:       0000000000 Autorización: 00235783</t>
  </si>
  <si>
    <t>DEP TRAS TARJETA    55,000.00   Referencia Númerica:       0000000000 Autorización: 00235783</t>
  </si>
  <si>
    <t>DEP MIXTO EFVO/DOCT  SUC. BLVD PONIENTE, Referencia Númerica:       0000000000 Autorización: 00235247</t>
  </si>
  <si>
    <t>DEP TRAS TARJETA 10,760.51   Referencia Númerica:       0000000000 Autorización: 00235247</t>
  </si>
  <si>
    <t>SU RENDIMIENTO  eferencia Númerica:       0000000000 Autorización: 07044399</t>
  </si>
  <si>
    <t>B</t>
  </si>
  <si>
    <t>YARIS SD CORE MT 2017   Referencia Númerica: DEPOS 0000016254 Autorización: 00016254</t>
  </si>
  <si>
    <t>DEPOSITO VENTAS NETAS D TAR POR EVOPAYMX Referencia Númerica:  0005829536 Autorización: 00084247</t>
  </si>
  <si>
    <t>CORTE TERMINAL  31/04</t>
  </si>
  <si>
    <t>COBRO COMIS TAR DEBIT A NOM EV0005829536 Referencia Númerica:  0005829536 Autorización: 00084248</t>
  </si>
  <si>
    <t>COBRO IMP INST TARJ D A NOM EV0005829536 Referencia Númerica:  0005829536 Autorización: 00084249</t>
  </si>
  <si>
    <t>DEPOSITO VENTAS NETAS D TAR POR EVOPAYMX Referencia Númerica:  0005829536 Autorización: 00191355</t>
  </si>
  <si>
    <t>CORTE TERMINAL  01/04</t>
  </si>
  <si>
    <t>COBRO COMIS TAR CRED A NOM EVO0005829536 Referencia Númerica:  0005829536 Autorización: 00191356</t>
  </si>
  <si>
    <t>COBRO IMP INST TAR CR A NOM EV0005829536 Referencia Númerica:  0005829536 Autorización: 00191357</t>
  </si>
  <si>
    <t>COBRO COMIS TAR DEBIT A NOM EV0005829536 Referencia Númerica:  0005829536 Autorización: 00191358</t>
  </si>
  <si>
    <t>COBRO IMP INST TARJ D A NOM EV0005829536 Referencia Númerica: 0005829536 Autorización: 00191359</t>
  </si>
  <si>
    <t>AGRO Y ACOLCHADOS SA DE CV   Referencia Númerica: DEPOS 0000047187 Autorización: 00047187</t>
  </si>
  <si>
    <t>TRASPASO  Referencia Númerica: P INT 0000001    Autorización: 00117181</t>
  </si>
  <si>
    <t>TRASPASO   Referencia Númerica: P INT 0000001    Autorización: 00117631</t>
  </si>
  <si>
    <t>TRASPASO   Referencia Númerica: P INT 0000001    Autorización: 00118108</t>
  </si>
  <si>
    <t>FLEET 2 AF BANREGIO ORDEN 45270   Referencia Númerica: D INT 0085615    Autorización: 00520410</t>
  </si>
  <si>
    <t>AS-51511  03/04</t>
  </si>
  <si>
    <t>COBRO COMIS TAR DEBIT A NOM EV0005829536 Autorización: 79762</t>
  </si>
  <si>
    <t>DEPOSITO VENTAS NETAS D TAR POR EVOPAYMX Autorización: 79759</t>
  </si>
  <si>
    <t>CORTE TERMINAL  03/04</t>
  </si>
  <si>
    <t>COBRO COMIS TAR CRED A NOM EVO0005829536 Autorización: 79760</t>
  </si>
  <si>
    <t>COBRO IMP INST TAR CR A NOM EV0005829536 Autorización: 79761</t>
  </si>
  <si>
    <t>COBRO IMP INST TARJ D A NOM EV0005829536 Autorización: 79763</t>
  </si>
  <si>
    <t>AGRO Y ACOLCHADOS SA DE CV    Referencia Númerica: DEPOS 0000030417 Autorización: 00039263</t>
  </si>
  <si>
    <t>AS-51572  04/04</t>
  </si>
  <si>
    <t>PESA TECNICA METALURGICA INDUSTRIAL DEL  Referencia Númerica: DEPOS 0000000000 Autorización: 00039999</t>
  </si>
  <si>
    <t>AS-51528  04/04</t>
  </si>
  <si>
    <t>SISTEMA MUNICIPAL DE ARTE Y CULTURA DE C Referencia Númerica: DEPOS 0000080035 Autorización: 00080035</t>
  </si>
  <si>
    <t>AS-51574  05/04</t>
  </si>
  <si>
    <t>DEP MIXTO EFVO/DOCT  SUC. BLVD PONIENTE, Referencia Númerica:       0000000000 Autorización: 00238654</t>
  </si>
  <si>
    <t>RF-39176  04/04</t>
  </si>
  <si>
    <t>DEP CHEQUE BNM   343,500.00    Referencia Númerica:       0000000000 Autorización: 00238654</t>
  </si>
  <si>
    <t>DEPOSITO VENTAS NETAS D TAR POR EVOPAYMX Autorización: 78276</t>
  </si>
  <si>
    <t>CORTE TERMINAL  04/04</t>
  </si>
  <si>
    <t>COBRO COMIS TAR CRED A NOM EVO0005829536 Autorización: 78277</t>
  </si>
  <si>
    <t>COBRO IMP INST TAR CR A NOM EV0005829536 Autorización: 78278</t>
  </si>
  <si>
    <t>COBRO COMIS TAR DEBIT A NOM EV0005829536 Autorización: 78279</t>
  </si>
  <si>
    <t>COBRO IMP INST TARJ D A NOM EV0005829536 Autorización: 78280</t>
  </si>
  <si>
    <t>ORDEN S0000074924  Referencia Númerica: DEPOS 0000000025 Autorización: 00095860</t>
  </si>
  <si>
    <t>AS-51658 06/04</t>
  </si>
  <si>
    <t>PREMIER SEEDS</t>
  </si>
  <si>
    <t>TRASPASO   Referencia Númerica: P INT 0000001    Autorización: 00096800</t>
  </si>
  <si>
    <t>PAGO PROV   Referencia Númerica: DEPOS 0040417    Autorización: 00117356</t>
  </si>
  <si>
    <t>RF-39204 05/04</t>
  </si>
  <si>
    <t>DEPOSITO VENTAS NETAS D TAR POR EVOPAYMX Autorización: 80546</t>
  </si>
  <si>
    <t>CORTE TERMINAL 05/04</t>
  </si>
  <si>
    <t>COBRO COMIS TAR CRED A NOM EVO0005829536 Autorización: 80547</t>
  </si>
  <si>
    <t>COBRO IMP INST TAR CR A NOM EV0005829536 Autorización: 80548</t>
  </si>
  <si>
    <t>COBRO COMIS TAR DEBIT A NOM EV0005829536 Autorización: 80549</t>
  </si>
  <si>
    <t>COBRO IMP INST TARJ D A NOM EV0005829536 Autorización: 80550</t>
  </si>
  <si>
    <t>Abono por instrucciones de Sucursal: 519 Referencia Númerica: 170406 Autorización: 10686</t>
  </si>
  <si>
    <t>AS-51635 06/04</t>
  </si>
  <si>
    <t>HILUX 2013     Referencia Númerica: DEPOS 0000000025 Autorización: 00032012</t>
  </si>
  <si>
    <t>AS-51659 06/04</t>
  </si>
  <si>
    <t>TRASPASO    Referencia Númerica: P INT 0000001    Autorización: 00085883</t>
  </si>
  <si>
    <t>SERVICIO 74977 PLACAS GN34475   Referencia Númerica: DEPOS 0000074977 Autorización: 00098939</t>
  </si>
  <si>
    <t>AS-51700  07/04</t>
  </si>
  <si>
    <t>060417    Referencia Númerica: DEPOS 0000060417 Autorización: 00137297</t>
  </si>
  <si>
    <t>PRODUCTOS DE MAIZ DEL CAMPO SA DE CV     Referencia Númerica: DEPOS 0000000000 Autorización: 00154766</t>
  </si>
  <si>
    <t>NUM SERVICIO S0000074990    Referencia Númerica: DEPOS 0000000025 Autorización: 00159260</t>
  </si>
  <si>
    <t>AS-51698  07/04</t>
  </si>
  <si>
    <t>RAV4 2015  Referencia Númerica: DEPOS 0000173920 Autorización: 00173920</t>
  </si>
  <si>
    <t>DEPOSITO VENTAS NETAS D TAR POR EVOPAYMX Autorización: 82024</t>
  </si>
  <si>
    <t>CORTE TERMINAL 06/04</t>
  </si>
  <si>
    <t>COBRO COMIS TAR CRED A NOM EVO0005829536 Autorización: 82025</t>
  </si>
  <si>
    <t>COBRO IMP INST TAR CR A NOM EV0005829536 Autorización: 82026</t>
  </si>
  <si>
    <t>COBRO COMIS TAR DEBIT A NOM EV0005829536 Autorización: 82027</t>
  </si>
  <si>
    <t>COBRO IMP INST TARJ D A NOM EV0005829536 Autorización: 82028</t>
  </si>
  <si>
    <t>SERV HILUX NS 28293                      Referencia Númerica: DEPOS 0000099199 Autorización: 00099199</t>
  </si>
  <si>
    <t>AS-51769  10/04</t>
  </si>
  <si>
    <t>DEP MIXTO EFVO/DOCT  SUC. TRES GUERRAS,G Referencia Númerica:       0000000000 Autorización: 00877528</t>
  </si>
  <si>
    <t>AS-51640 06/04</t>
  </si>
  <si>
    <t>DEP CHEQUE BNM      1,171.00             Referencia Númerica:       0000000000 Autorización: 00877528</t>
  </si>
  <si>
    <t>DEP MIXTO EFVO/DOCT  SUC. TRES GUERRAS,G Referencia Númerica:       0000000000 Autorización: 00877533</t>
  </si>
  <si>
    <t>RF-39215 06/04</t>
  </si>
  <si>
    <t>DEP CHEQUE BNM      20,000.00            Referencia Númerica:       0000000000 Autorización: 00877533</t>
  </si>
  <si>
    <t>DEPOSITO EN EFECTIV SUC. APASEO EL ALTO, Referencia Númerica:       0000000000 Autorización: 00211217</t>
  </si>
  <si>
    <t>RF-39240  07/04</t>
  </si>
  <si>
    <t>ELEMENT FLEET MANAGEMENT CORPORATION MEX Referencia Númerica: DEPOS 0000185406 Autorización: 00185406</t>
  </si>
  <si>
    <t>AS-51883  11/04</t>
  </si>
  <si>
    <t>TRASPASO                                 Referencia Númerica: P INT 0000001    Autorización: 00136643</t>
  </si>
  <si>
    <t>DEP MIXTO EFVO/DOCT  SUC. CELAYA,GTO     Referencia Númerica:       0000000000 Autorización: 00331420</t>
  </si>
  <si>
    <t>RF-39249  07/04</t>
  </si>
  <si>
    <t>DEP TRAS TARJETA    37,200.00            Referencia Númerica:       0000000000 Autorización: 00331420</t>
  </si>
  <si>
    <t>PROVEEDOR                                Referencia Númerica: DEPOS 0000000015 Autorización: 00217285</t>
  </si>
  <si>
    <t>RF-39244-5  07/04</t>
  </si>
  <si>
    <t>SISTEMA MUNICIPAL DE ARTE Y CULTURA DE C Referencia Númerica: DEPOS 0000270854 Autorización: 00270854</t>
  </si>
  <si>
    <t>AS-51742 08/04</t>
  </si>
  <si>
    <t xml:space="preserve">519 Referencia Númerica: 41270 Referencia Alfanúmerica: ALEJANDRA LORENA,DIAZ DE LEON/RAMIREZ </t>
  </si>
  <si>
    <t>RF-39278  10/04</t>
  </si>
  <si>
    <t>DEPOSITO VENTAS NETAS D TAR POR EVOPAYMX Autorización: 84139</t>
  </si>
  <si>
    <t>CORTE TERMINAL 07/04</t>
  </si>
  <si>
    <t>COBRO COMIS TAR CRED A NOM EVO0005829536 Autorización: 84140</t>
  </si>
  <si>
    <t>COBRO COMIS TAR DEBIT A NOM EV0005829536 Autorización: 84142</t>
  </si>
  <si>
    <t>COBRO IMP INST TAR CR A NOM EV0005829536 Autorización: 84141</t>
  </si>
  <si>
    <t>COBRO IMP INST TARJ D A NOM EV0005829536 Autorización: 84143</t>
  </si>
  <si>
    <t xml:space="preserve"> DEPOSITO VENTAS NETAS D TAR POR EVOPAYMX Autorización: 190636</t>
  </si>
  <si>
    <t>CORTE TERMINAL 08/04</t>
  </si>
  <si>
    <t>COBRO COMIS TAR CRED A NOM EVO0005829536 Autorización: 190637</t>
  </si>
  <si>
    <t>COBRO IMP INST TAR CR A NOM EV0005829536 Autorización: 190638</t>
  </si>
  <si>
    <t>COBRO COMIS TAR DEBIT A NOM EV0005829536 Autorización: 190639</t>
  </si>
  <si>
    <t>COBRO IMP INST TARJ D A NOM EV0005829536 Autorización: 190640</t>
  </si>
  <si>
    <t>TRASPASO   Referencia Númerica: P INT 0000001    Autorización: 00055508</t>
  </si>
  <si>
    <t>NUM ORDEN S75120   Referencia Númerica: DEPOS 0000070346 Autorización: 00070346</t>
  </si>
  <si>
    <t>RF-51931  12/04</t>
  </si>
  <si>
    <t>AGRO Y ACOLCHADOS SA DE CV   Referencia Númerica: DEPOS 0000134781 Autorización: 00134781</t>
  </si>
  <si>
    <t>AS-52071  20/04</t>
  </si>
  <si>
    <t>DEP MIXTO EFVO/DOCT  SUC. SUC.NIETO PI@A Referencia Númerica:       0000000000 Autorización: 00056152</t>
  </si>
  <si>
    <t>AS-52170  21/04</t>
  </si>
  <si>
    <t>DEP CHEQUE BNM      1,099.00             Referencia Númerica:       0000000000 Autorización: 00056152</t>
  </si>
  <si>
    <t>DEPOSITO EN EFECTIV SUC. GLORIETA EL PIP Referencia Númerica:       0000000000 Autorización: 00243106</t>
  </si>
  <si>
    <t>RF-39284  10/04</t>
  </si>
  <si>
    <t>COBRO COMIS TAR CRED A NOM EVO0005829536 Autorización: 85246</t>
  </si>
  <si>
    <t>DEPOSITO VENTAS NETAS D TAR POR EVOPAYMX Autorización: 85245</t>
  </si>
  <si>
    <t>CORTE TERMINAL 10/04</t>
  </si>
  <si>
    <t>COBRO IMP INST TAR CR A NOM EV0005829536 Autorización: 85247</t>
  </si>
  <si>
    <t>COBRO COMIS TAR DEBIT A NOM EV0005829536 Autorización: 85248</t>
  </si>
  <si>
    <t>COBRO IMP INST TARJ D A NOM EV0005829536 Autorización: 85249</t>
  </si>
  <si>
    <t>DEPOSITO DE          SUC. FAJA DE ORO,GT Referencia Númerica:       0000000000 Autorización: 00354950</t>
  </si>
  <si>
    <t>RF-39303  11/04</t>
  </si>
  <si>
    <t>DEP TRAS TARJETA    396,400.00           Referencia Númerica:       0000000000 Autorización: 00354950</t>
  </si>
  <si>
    <t>MANTO F   Referencia Númerica: D INT 0000407    Autorización: 00436631</t>
  </si>
  <si>
    <t>AS-51882  11/04</t>
  </si>
  <si>
    <t>TRASPASO       Referencia Númerica: P INT 0000001    Autorización: 00081837</t>
  </si>
  <si>
    <t>LUIS ANDRES,CHAVEZ/MORALES     Referencia Númerica: DEPOS 0000145021 Autorización: 00145021</t>
  </si>
  <si>
    <t>RF-39308  11/04</t>
  </si>
  <si>
    <t>GUILLERMO,MORENO/SERRATO    Referencia Númerica: DEPOS 0000148640 Autorización: 00148640</t>
  </si>
  <si>
    <t>AS-51900  11/04</t>
  </si>
  <si>
    <t>DEPOSITO VENTAS NETAS D TAR POR EVOPAYMX Autorización: 82440</t>
  </si>
  <si>
    <t>CORTE TERMINAL 11/04</t>
  </si>
  <si>
    <t>COBRO COMIS TAR CRED A NOM EVO0005829536 Autorización: 82441</t>
  </si>
  <si>
    <t>COBRO IMP INST TAR CR A NOM EV0005829536 Autorización: 82442</t>
  </si>
  <si>
    <t>COBRO COMIS TAR DEBIT A NOM EV0005829536 Autorización: 82443</t>
  </si>
  <si>
    <t>COBRO IMP INST TARJ D A NOM EV0005829536 Autorización: 82444</t>
  </si>
  <si>
    <t>FLOR YESENIA,GARCIA/GONZALEZ   Referencia Númerica: DEPOS 0000000000 Autorización: 00125398</t>
  </si>
  <si>
    <t>RF-39316  12/04</t>
  </si>
  <si>
    <t>FLOR YESENIA,GARCIA/GONZALEZ   Referencia Númerica: DEPOS 0000000000 Autorización: 00134199</t>
  </si>
  <si>
    <t>RF-39317  12/04</t>
  </si>
  <si>
    <t>TRASPASO  Referencia Númerica: P INT 0000001    Autorización: 00151592</t>
  </si>
  <si>
    <t>DEPOSITO VENTAS NETAS D TAR POR EVOPAYMX Autorización: 84390</t>
  </si>
  <si>
    <t>CORTE TERMINAL 12/04</t>
  </si>
  <si>
    <t>COBRO COMIS TAR DEBIT A NOM EV0005829536 Autorización: 84393</t>
  </si>
  <si>
    <t xml:space="preserve">Cargo diverso Sucursal: 342 Referencia Númerica: 5829536 Referencia Alfanúmerica: </t>
  </si>
  <si>
    <t>COBRO IMP INST TAR CR A NOM EV0005829536 Autorización: 84392</t>
  </si>
  <si>
    <t>COBRO IMP INST TARJ D A NOM EV0005829536 Autorización: 84394</t>
  </si>
  <si>
    <t>DEPOSITO VENTAS NETAS D TAR POR EVOPAYMX Autorización: 171272</t>
  </si>
  <si>
    <t>CORTE TERMINAL 13/04</t>
  </si>
  <si>
    <t>COBRO COMIS TAR CRED A NOM EVO0005829536 Autorización: 171273</t>
  </si>
  <si>
    <t>COBRO IMP INST TAR CR A NOM EV0005829536 Autorización: 171274</t>
  </si>
  <si>
    <t>COBRO COMIS TAR DEBIT A NOM EV0005829536 Autorización: 171275</t>
  </si>
  <si>
    <t>COBRO IMP INST TARJ D A NOM EV0005829536 Autorización: 171276</t>
  </si>
  <si>
    <t>DEPOSITO VENTAS NETAS D TAR POR EVOPAYMX Autorización: 281845</t>
  </si>
  <si>
    <t>CORTE TERMINAL 15/04</t>
  </si>
  <si>
    <t>COBRO COMIS TAR DEBIT A NOM EV0005829536 Autorización: 281846</t>
  </si>
  <si>
    <t>COBRO IMP INST TARJ D A NOM EV0005829536 Autorización: 281847</t>
  </si>
  <si>
    <t>AGRO Y ACOLCHADOS SA DE CV  Referencia Númerica: DEPOS 0000170417 Autorización: 00130533</t>
  </si>
  <si>
    <t>AS-55022  19/04</t>
  </si>
  <si>
    <t>DEP MIXTO EFVO/DOCT  SUC. TRES GUERRAS,G Referencia Númerica:  0000000000 Autorización: 00882018</t>
  </si>
  <si>
    <t>RF-39358 17/04</t>
  </si>
  <si>
    <t>DEP CHEQUE BNM      50,000.00   Referencia Númerica:   0000000000 Autorización: 00882018</t>
  </si>
  <si>
    <t>DEPOSITO VENTAS NETAS D TAR POR EVOPAYMX Autorización: 82449</t>
  </si>
  <si>
    <t>CORTE TERMINAL 17/04</t>
  </si>
  <si>
    <t>COBRO COMIS TAR DEBIT A NOM EV0005829536 Autorización: 82450</t>
  </si>
  <si>
    <t>COBRO IMP INST TARJ D A NOM EV0005829536 Autorización: 82451</t>
  </si>
  <si>
    <t>UNIFICADOR DE SERVICIOS INDUSTRIALES VIL Referencia Númerica: DEPOS 0000000000 Autorización: 00024883</t>
  </si>
  <si>
    <t>AS-52012   18/04</t>
  </si>
  <si>
    <t>DEPOSITO EN EFECTIV SUC. JARDINES DE LA  Referencia Númerica:  0000000000 Autorización: 00279128</t>
  </si>
  <si>
    <t>RF-39407    18/04</t>
  </si>
  <si>
    <t>TRASPASO  Referencia Númerica: P INT 0000001    Autorización: 00159938</t>
  </si>
  <si>
    <t>DEPOSITO VENTAS NETAS D TAR POR EVOPAYMX Autorización: 78855</t>
  </si>
  <si>
    <t>CORTE TERMINAL 18/04</t>
  </si>
  <si>
    <t>COBRO COMIS TAR CRED A NOM EVO0005829536 Autorización: 78856</t>
  </si>
  <si>
    <t>COBRO IMP INST TAR CR A NOM EV0005829536 Autorización: 78857</t>
  </si>
  <si>
    <t>COBRO COMIS TAR DEBIT A NOM EV0005829536 Autorización: 78858</t>
  </si>
  <si>
    <t>COBRO IMP INST TARJ D A NOM EV0005829536 Autorización: 78859</t>
  </si>
  <si>
    <t>COBRO IMP CUOTA TPV CEL A NOM 0005829536 Autorización: 302023</t>
  </si>
  <si>
    <t>COBRO DE CUOTA TPV CEL A NOM E0005829536 Autorización: 302024</t>
  </si>
  <si>
    <t>MARIO,VELAZQUEZ/AGUILAR  Referencia Númerica: DEPOS 0000030232 Autorización: 00030232</t>
  </si>
  <si>
    <t>AS-52118  21/04</t>
  </si>
  <si>
    <t>ANTICIPO   Referencia Númerica: DEPOS 0000000001 Autorización: 00133235</t>
  </si>
  <si>
    <t>RF-39439  19/04</t>
  </si>
  <si>
    <t>TRASPASO Referencia Númerica: P INT 0000001    Autorización: 00089346</t>
  </si>
  <si>
    <t>DEPOSITO DE  SUC. CENTRO MAX,GTO Referencia Númerica:       0000000000 Autorización: 00269092</t>
  </si>
  <si>
    <t>RF-39442  19/04</t>
  </si>
  <si>
    <t>DEP TRAS TARJETA 198,000.00  Referencia Númerica: 0000000000 Autorización: 00269092</t>
  </si>
  <si>
    <t>DEPOSITO DE SUC. CENTRO MAX,GTO Referencia Númerica:       0000000000 Autorización: 00269499</t>
  </si>
  <si>
    <t>RF-39443  19/4</t>
  </si>
  <si>
    <t>DEP EN EFECTIVO 66,000.00  Referencia Númerica:       000000000 Autorización: 00269499</t>
  </si>
  <si>
    <t>DEPOSITO S.B.C.      SUC. CD IND FRAMBOY Referencia Númerica:       0000000000 Autorización: 00004613</t>
  </si>
  <si>
    <t>AS-52048  19/04</t>
  </si>
  <si>
    <t>DEPOSITO VENTAS NETAS D TAR POR EVOPAYMX Autorización: 105655</t>
  </si>
  <si>
    <t>CORTE TERMINAL 19/04</t>
  </si>
  <si>
    <t>COBRO COMIS TAR CRED A NOM EVO0005829536 Autorización: 105656</t>
  </si>
  <si>
    <t>COBRO IMP INST TAR CR A NOM EV0005829536 Autorización: 105657</t>
  </si>
  <si>
    <t>COBRO COMIS TAR DEBIT A NOM EV0005829536 Autorización: 105658</t>
  </si>
  <si>
    <t>COBRO IMP INST TARJ D A NOM EV0005829536 Autorización: 105659</t>
  </si>
  <si>
    <t>859 Referencia Númerica: 7021783 Referencia Alfanúmerica: APARTADO IMA TACOMA Autorización: 150068</t>
  </si>
  <si>
    <t>RF-39464  20/04</t>
  </si>
  <si>
    <t>Dep mixto Efec/Doctos BNM Sucursal: 926 Referencia Númerica: 0 Referencia Alfanúmerica:  Autorización: 884031</t>
  </si>
  <si>
    <t>AS-52051  19/04</t>
  </si>
  <si>
    <t>DEP CHEQUE BNM Sucursal: 926 Referencia Númerica: 0 Referencia Alfanúmerica: 1,099.00 Autorización: 884031</t>
  </si>
  <si>
    <t>Dep mixto Efec/Doctos BNM Sucursal: 926 Referencia Númerica: 0 Referencia Alfanúmerica:  Autorización: 884258</t>
  </si>
  <si>
    <t>AS-52036  19/04</t>
  </si>
  <si>
    <t>DEP CHEQUE BNM Sucursal: 926 Referencia Númerica: 0 Referencia Alfanúmerica: 4,395.00 Autorización: 884258</t>
  </si>
  <si>
    <t>Pago interban Sucursal: 519 Referencia Númerica: 1 Referencia Alfanúmerica: TRASPASO Autorización: 66724</t>
  </si>
  <si>
    <t>NUM ORDEN S0000075476    Referencia Númerica: DEPOS 0000000025 Autorización: 00153044</t>
  </si>
  <si>
    <t>DEPOSITO VENTAS NETAS D TAR POR EVOPAYMX Referencia Númerica:       0005829536 Autorización: 00081446</t>
  </si>
  <si>
    <t>CORTE TERMINAL 20/04</t>
  </si>
  <si>
    <t>COBRO IMP INST TAR CR A NOM EV0005829536 Referencia Númerica:       0005829536 Autorización: 00081448</t>
  </si>
  <si>
    <t>COBRO COMIS TAR CRED A NOM EVO0005829536 Referencia Númerica:       0005829536 Autorización: 00081447</t>
  </si>
  <si>
    <t>COBRO COMIS TAR DEBIT A NOM EV0005829536 Referencia Númerica:       0005829536 Autorización: 00081449</t>
  </si>
  <si>
    <t>COBRO IMP INST TARJ D A NOM EV0005829536 Referencia Númerica:       0005829536 Autorización: 00081450</t>
  </si>
  <si>
    <t>0011708926 141 001 PROCURE     Referencia Númerica: D INT 1708926    Autorización: 00333862</t>
  </si>
  <si>
    <t>LUIS EDUARDO,MEDINA/GUZMAN     Referencia Númerica: DEPOS 0000000000 Autorización: 00147573</t>
  </si>
  <si>
    <t>RF-39485  21/04</t>
  </si>
  <si>
    <t>TRASPASO    Referencia Númerica: P INT 0000001    Autorización: 00082190</t>
  </si>
  <si>
    <t>Abono por instrucciones de SucursalLUIS ANDRES,CHAVEZ/MORALES Autorización: 14708</t>
  </si>
  <si>
    <t>RF-39509  22/04</t>
  </si>
  <si>
    <t>Abono por instrucciones de Sucursal BERTHA ALICIA LEMUS GUTIERREZ Autorización: 32314</t>
  </si>
  <si>
    <t>RF-39508  22/04</t>
  </si>
  <si>
    <t>DEPOSITO VENTAS NETAS D TAR POR EVOPAYMX Autorización: 83367</t>
  </si>
  <si>
    <t>CORTE TERMINAL 21/04</t>
  </si>
  <si>
    <t>COBRO COMIS TAR CRED A NOM EVO0005829536 Autorización: 83368</t>
  </si>
  <si>
    <t xml:space="preserve"> COBRO IMP INST TAR CR A NOM EV0005829536 Autorización: 83369</t>
  </si>
  <si>
    <t>COBRO COMIS TAR DEBIT A NOM EV0005829536 Autorización: 83370</t>
  </si>
  <si>
    <t>COBRO IMP INST TARJ D A NOM EV0005829536 Autorización: 83371</t>
  </si>
  <si>
    <t>DEPOSITO VENTAS NETAS D TAR POR EVOPAYMX Autorización: 186069</t>
  </si>
  <si>
    <t>CORTE TERMINAL 22/04</t>
  </si>
  <si>
    <t>COBRO COMIS TAR CRED A NOM EVO0005829536 Autorización: 186070</t>
  </si>
  <si>
    <t>COBRO IMP INST TAR CR A NOM EV0005829536 Autorización: 186071</t>
  </si>
  <si>
    <t xml:space="preserve"> COBRO COMIS TAR DEBIT A NOM EV0005829536 Autorización: 186072</t>
  </si>
  <si>
    <t>COBRO IMP INST TARJ D A NOM EV0005829536 Autorización: 186073</t>
  </si>
  <si>
    <t>BENIGNO,SIERRA/GONZALEZ     Referencia Númerica: DEPOS 0000000000 Autorización: 00116626</t>
  </si>
  <si>
    <t>RF-39512  24/04</t>
  </si>
  <si>
    <t>AGRO Y ACOLCHADOS SA DE CV    Referencia Númerica: DEPOS 0000240417 Autorización: 00077896</t>
  </si>
  <si>
    <t>AS-52213-4  24/04</t>
  </si>
  <si>
    <t>TRASPASO    Referencia Númerica: P INT 0000001    Autorización: 00079803</t>
  </si>
  <si>
    <t>PAGO AGROIMPERIO    Referencia Númerica: DEPOS 0000000570 Autorización: 00101084</t>
  </si>
  <si>
    <t>TOYOTA SIENNA XLE 5TDYZ3DC4HS829919      Referencia Númerica: D INT 1336443    Autorización: 00253410</t>
  </si>
  <si>
    <t>RF-39541   25/04</t>
  </si>
  <si>
    <t>TRASPASO REF.  10666007 AUT. 72268  Referencia Númerica:       0010666007 Autorización: 00172268</t>
  </si>
  <si>
    <t>DEPOSITO VENTAS NETAS D TAR POR EVOPAYMX Autorización: 79064</t>
  </si>
  <si>
    <t>CORTE TERMINAL 24/04</t>
  </si>
  <si>
    <t>COBRO COMIS TAR CRED A NOM EVO0005829536 Autorización: 79065</t>
  </si>
  <si>
    <t>COBRO IMP INST TAR CR A NOM EV0005829536 Autorización: 79066</t>
  </si>
  <si>
    <t>COBRO COMIS TAR DEBIT A NOM EV0005829536 Autorización: 79067</t>
  </si>
  <si>
    <t>COBRO IMP INST TARJ D A NOM EV0005829536 Autorización: 79068</t>
  </si>
  <si>
    <t>PAGO DE ENGANCHE   Referencia Númerica: D INT 8801621    Autorización: 00081524</t>
  </si>
  <si>
    <t>RF-39552 25/04</t>
  </si>
  <si>
    <t>TRASPASO       Referencia Númerica: P INT 0000001    Autorización: 00078101</t>
  </si>
  <si>
    <t>CONSORCIO ELECTRICO AGORA SA DE CV       Referencia Númerica: DEPOS 0000081123 Autorización: 00081123</t>
  </si>
  <si>
    <t>RF-39548 25/04</t>
  </si>
  <si>
    <t>DEPOSITO EN EFECTIV SUC. CD HIDALGO MICH Referencia Númerica:       0000000000 Autorización: 00411473</t>
  </si>
  <si>
    <t>SERV 250 MIL KM HIACE      Referencia Númerica: D INT 3623000    Autorización: 00227656</t>
  </si>
  <si>
    <t>CONFIRMADO 27/04</t>
  </si>
  <si>
    <t>DEPOSITO VENTAS NETAS D TAR POR EVOPAYMX Autorización: 76259</t>
  </si>
  <si>
    <t>CORTE TERMINAL 25/04</t>
  </si>
  <si>
    <t>COBRO COMIS TAR CRED A NOM EVO0005829536 Autorización: 76260</t>
  </si>
  <si>
    <t>COBRO IMP INST TAR CR A NOM EV0005829536 Autorización: 76261</t>
  </si>
  <si>
    <t>COBRO COMIS TAR DEBIT A NOM EV0005829536 Autorización: 76262</t>
  </si>
  <si>
    <t>COBRO IMP INST TARJ D A NOM EV0005829536 Autorización: 76263</t>
  </si>
  <si>
    <t>TRASPASO   Referencia Númerica: P INT 0000001    Autorización: 00072783</t>
  </si>
  <si>
    <t>ELEMENT FLEET MANAGEMENT CORPORATION MEX Referencia Númerica: DEPOS 0000000000 Autorización: 00131587</t>
  </si>
  <si>
    <t>SERVICIO HILUX GM88096 NUM54      Referencia Númerica: DEPOS 0000000001 Autorización: 00123440</t>
  </si>
  <si>
    <t xml:space="preserve">Ventas netas tarjetas Sucursal: 342 Referencia Númerica: 5829536 Referencia Alfanúmerica: </t>
  </si>
  <si>
    <t>CORTE TERMINAL 26/04</t>
  </si>
  <si>
    <t>COBRO IMP INST TAR CR A NOM EV0005829536 Autorización: 79908</t>
  </si>
  <si>
    <t>COBRO COMIS TAR CRED A NOM EVO0005829536 Autorización: 79907</t>
  </si>
  <si>
    <t>DEP MIXTO EFVO/DOCT  SUC. TRES GUERRAS,G Referencia Númerica:       0000000000 Autorización: 00888350</t>
  </si>
  <si>
    <t>AS-52304  26/04</t>
  </si>
  <si>
    <t>DEP CHEQUE BNM      2,040.00             Referencia Númerica:       0000000000 Autorización: 00888350</t>
  </si>
  <si>
    <t>SERVICIO 75756   Referencia Númerica: DEPOS 0000162763 Autorización: 00162763</t>
  </si>
  <si>
    <t>ANTICIPO1 RAV   Referencia Númerica: D INT 6729832    Autorización: 00654655</t>
  </si>
  <si>
    <t>ANTICIPO2 RAV  Referencia Númerica: D INT 1699790    Autorización: 00654706</t>
  </si>
  <si>
    <t>ANTICIPO3 RAV         Referencia Númerica: D INT 4537752    Autorización: 00655284</t>
  </si>
  <si>
    <t>DEPOSITO VENTAS NETAS D TAR POR EVOPAYMX Referencia Númerica:       0005829536 Autorización: 00160654</t>
  </si>
  <si>
    <t>CORTE TERMINAL 27/04</t>
  </si>
  <si>
    <t>COBRO COMIS TAR CRED A NOM EVO0005829536 Referencia Númerica:       0005829536 Autorización: 00160655</t>
  </si>
  <si>
    <t>COBRO IMP INST TAR CR A NOM EV0005829536 Referencia Númerica:       0005829536 Autorización: 00160656</t>
  </si>
  <si>
    <t>TRASPASO  Referencia Númerica: P INT 0000001    Autorización: 00138203</t>
  </si>
  <si>
    <t>PAGO BIOKRONE     Referencia Númerica: D INT 0002017    Autorización: 00260765</t>
  </si>
  <si>
    <t>HILUX       Referencia Númerica: D INT 0280417    Autorización: 00292230</t>
  </si>
  <si>
    <t>CONFIRMADO 03/05</t>
  </si>
  <si>
    <t>SU RENDIMIENTO     Referencia Númerica:       0000000000 Autorización: 07165094</t>
  </si>
  <si>
    <t>ALECSA CELAYA S DE RL DE  Referencia Númerica: DEPOS 0000000000 Autorización: 00299751</t>
  </si>
  <si>
    <t>ENRIQUE TREJO GONZALEZ   Referencia Númerica: DEPOS 0000000002 Autorización: 00600700</t>
  </si>
  <si>
    <t>RF-39144  01/04</t>
  </si>
  <si>
    <t>AXA</t>
  </si>
  <si>
    <t>AM 1321</t>
  </si>
  <si>
    <t>DEPOSITO VENTAS NETAS D TAR POR EVOPAYMX Autorización: 82464</t>
  </si>
  <si>
    <t>CORTE TERMINAL 28/04</t>
  </si>
  <si>
    <t>COBRO IMP INST TAR CR A NOM EV0005829536 Autorización: 82466</t>
  </si>
  <si>
    <t>COBRO COMIS TAR CRED A NOM EVO0005829536 Autorización: 82465</t>
  </si>
  <si>
    <t>COBRO COMIS TAR DEBIT A NOM EV0005829536 Autorización: 82467</t>
  </si>
  <si>
    <t>COBRO IMP INST TARJ D A NOM EV0005829536 Autorización: 82468</t>
  </si>
  <si>
    <t>DEPOSITO VENTAS NETAS D TAR POR EVOPAYMX Autorización: 191604</t>
  </si>
  <si>
    <t>CORTE TERMINAL 29/04</t>
  </si>
  <si>
    <t>COBRO COMIS TAR CRED A NOM EVO0005829536 Autorización: 191605</t>
  </si>
  <si>
    <t>COBRO IMP INST TAR CR A NOM EV0005829536 Autorización: 191606</t>
  </si>
  <si>
    <t>COBRO COMIS TAR DEBIT A NOM EV0005829536 Autorización: 191607</t>
  </si>
  <si>
    <t>COBRO IMP INST TARJ D A NOM EV0005829536 Autorización: 191608</t>
  </si>
  <si>
    <t>DEPOSITO VENTAS NETAS D TAR POR EVOPAYMX Autorización: 261133</t>
  </si>
  <si>
    <t>CORTE TERMINAL 30/04</t>
  </si>
  <si>
    <t>COBRO COMIS TAR CRED A NOM EVO0005829536 Autorización: 261134</t>
  </si>
  <si>
    <t>COBRO IMP INST TAR CR A NOM EV0005829536 Autorización: 261135</t>
  </si>
  <si>
    <t>PAGO     Referencia Númerica: D INT 7056324    Autorización: 00223736</t>
  </si>
  <si>
    <t>RF-39714  02/05</t>
  </si>
  <si>
    <t>PAGO   Referencia Númerica: D INT 7056352    Autorización: 00236473</t>
  </si>
  <si>
    <t>RF-39702  02/05</t>
  </si>
  <si>
    <t>ANTICIPO RAV4      Referencia Númerica: D INT 5598958    Autorización: 00263825</t>
  </si>
  <si>
    <t>RF-39701  02/05</t>
  </si>
  <si>
    <t>AGRO Y ACOLCHADOS SA DE CV     Referencia Númerica: DEPOS 0000112290 Autorización: 00112290</t>
  </si>
  <si>
    <t>AS-52475  03/05</t>
  </si>
  <si>
    <t>TRASPASO    Referencia Númerica: P INT 0000001    Autorización: 00122688</t>
  </si>
  <si>
    <t>DEP MIXTO EFVO/DOCT  SUC. TRES GUERRAS,G Referencia Númerica:       0000000000 Autorización: 00890547</t>
  </si>
  <si>
    <t>RF-39705  02/05</t>
  </si>
  <si>
    <t>DEP TRAS TARJETA    42,000.00            Referencia Númerica:       0000000000 Autorización: 00890547</t>
  </si>
  <si>
    <t>DEPOSITO VENTAS NETAS D TAR POR EVOPAYMX Autorización: 79868</t>
  </si>
  <si>
    <t>CORTE TERMINAL 02/05</t>
  </si>
  <si>
    <t>COBRO COMIS TAR CRED A NOM EVO0005829536 Autorización: 79869</t>
  </si>
  <si>
    <t>COBRO IMP INST TAR CR A NOM EV0005829536 Autorización: 79870</t>
  </si>
  <si>
    <t>COBRO COMIS TAR DEBIT A NOM EV0005829536 Autorización: 79871</t>
  </si>
  <si>
    <t>COBRO IMP INST TARJ D A NOM EV0005829536 Autorización: 79872</t>
  </si>
  <si>
    <t>DEPOSITO EN EFECTIV SUC. CELAYA,GTO      Referencia Númerica:       0000000000 Autorización: 00351256</t>
  </si>
  <si>
    <t>RF-40109 24/05</t>
  </si>
  <si>
    <t>HILUX        Referencia Númerica: D INT 0030517    Autorización: 00524130</t>
  </si>
  <si>
    <t>RF-39724  03/05</t>
  </si>
  <si>
    <t>TRASPASO    Referencia Númerica: P INT 0000001    Autorización: 00086087</t>
  </si>
  <si>
    <t>AGRO Y ACOLCHADOS        Referencia Númerica: D INT 6672425    Autorización: 00565577</t>
  </si>
  <si>
    <t>AS-52554  04/05</t>
  </si>
  <si>
    <t>DEP MIXTO EFVO/DOCT  SUC. FAJA DE ORO,GT Referencia Númerica:       0000000000 Autorización: 00366009</t>
  </si>
  <si>
    <t>RF-39729  04/05</t>
  </si>
  <si>
    <t>DEP TRAS TARJETA    29,200.00  Referencia Númerica:       0000000000 Autorización: 00366009</t>
  </si>
  <si>
    <t>COBRO COMIS TAR CRED A NOM EVO0005829536 Autorización: 79300</t>
  </si>
  <si>
    <t>COBRO COMIS TAR DEBIT A NOM EV0005829536 Autorización: 79302</t>
  </si>
  <si>
    <t>DEPOSITO VENTAS NETAS D TAR POR EVOPAYMX Autorización: 79299</t>
  </si>
  <si>
    <t>CORTE TERMINAL 03/05</t>
  </si>
  <si>
    <t>COBRO IMP INST TAR CR A NOM EV0005829536 Autorización: 79301</t>
  </si>
  <si>
    <t>COBRO IMP INST TARJ D A NOM EV0005829536 Autorización: 79303</t>
  </si>
  <si>
    <t>DEP MIXTO EFVO/DOCT  SUC. TRES GUERRAS,G Referencia Númerica:       0000000000 Autorización: 00892399</t>
  </si>
  <si>
    <t>RF-39743  03/05</t>
  </si>
  <si>
    <t>DEP TRAS TARJETA    31,000.00   Referencia Númerica:       0000000000 Autorización: 00892399</t>
  </si>
  <si>
    <t>COBRO COMIS TAR CRED A NOM EVO0005829536 Autorización: 78908</t>
  </si>
  <si>
    <t>COBRO COMIS TAR DEBIT A NOM EV0005829536 Autorización: 78910</t>
  </si>
  <si>
    <t>COBRO IMP INST TAR CR A NOM EV0005829536 Autorización: 78909</t>
  </si>
  <si>
    <t>COBRO IMP INST TARJ D A NOM EV0005829536 Autorización: 78911</t>
  </si>
  <si>
    <t>DEPOSITO VENTAS NETAS D TAR POR EVOPAYMX Autorización: 78907</t>
  </si>
  <si>
    <t>CORTE TERMINAL 04/05</t>
  </si>
  <si>
    <t>Dep mixto Efec/Doctos BNM  Sucursal: 171  Referencia numérica: 0 Autorización: 1926</t>
  </si>
  <si>
    <t>RF-39767  39765 05/05</t>
  </si>
  <si>
    <t>RODRIGUEZ MONTOYA RICARDO</t>
  </si>
  <si>
    <t>DEP TRAS TARJETA    183,694.50    Referencia Númerica:       0000000000 Autorización: 00001926</t>
  </si>
  <si>
    <t>MANTO F    Referencia Númerica: D INT 0000407    Autorización: 00566931</t>
  </si>
  <si>
    <t>AS-52630  06/05</t>
  </si>
  <si>
    <t>TRASPASO  Referencia Númerica: P INT 0000001    Autorización: 00099373</t>
  </si>
  <si>
    <t>HILOS Y RAFIAS SAN JOSE SA DE CV   Referencia Númerica: DEPOS 0000218165 Autorización: 00218165</t>
  </si>
  <si>
    <t>AS-52731  10/05</t>
  </si>
  <si>
    <t>Dep mixto Efec/Doctos BNM Sucursal: 104 Referencia Númerica: 0 Referencia Alfanúmerica:  Autorización: 354323</t>
  </si>
  <si>
    <t>RF-39782 05/05</t>
  </si>
  <si>
    <t>VEGA BARRENTO LADISLAO</t>
  </si>
  <si>
    <t>DEP CHEQUE BNM Sucursal: 104 Referencia Númerica: 0 Referencia Alfanúmerica: 170,000.00 Autorización: 354323</t>
  </si>
  <si>
    <t>DEPOSITO VENTAS NETAS D TAR POR EVOPAYMX Autorización: 82492</t>
  </si>
  <si>
    <t>CORTE TERMINAL 05/05</t>
  </si>
  <si>
    <t>COBRO COMIS TAR CRED A NOM EVO0005829536 Autorización: 82493</t>
  </si>
  <si>
    <t>COBRO IMP INST TAR CR A NOM EV0005829536 Autorización: 82494</t>
  </si>
  <si>
    <t>COBRO COMIS TAR DEBIT A NOM EV0005829536 Autorización: 82495</t>
  </si>
  <si>
    <t>COBRO IMP INST TARJ D A NOM EV0005829536 Autorización: 82496</t>
  </si>
  <si>
    <t>DEPOSITO VENTAS NETAS D TAR POR EVOPAYMX Autorización: 185645</t>
  </si>
  <si>
    <t>CORTE TERMINAL 06/05</t>
  </si>
  <si>
    <t>COBRO COMIS TAR CRED A NOM EVO0005829536 Autorización: 185646</t>
  </si>
  <si>
    <t>COBRO IMP INST TAR CR A NOM EV0005829536 Autorización: 185647</t>
  </si>
  <si>
    <t>COBRO COMIS TAR DEBIT A NOM EV0005829536 Autorización: 185648</t>
  </si>
  <si>
    <t>COBRO IMP INST TARJ D A NOM EV0005829536 Autorización: 185649</t>
  </si>
  <si>
    <t>COBRO COMIS TAR EXTRA A NOM EV0005829536 Autorización: 185650</t>
  </si>
  <si>
    <t>COBRO IMP INST TAR EX A NOM EV0005829536 Autorización: 185651</t>
  </si>
  <si>
    <t>DEPOSITO VENTAS NETAS D TAR POR EVOPAYMX Autorización: 251338</t>
  </si>
  <si>
    <t>CORTE TERMINAL 07/05</t>
  </si>
  <si>
    <t>COBRO COMIS TAR CRED A NOM EVO0005829536 Autorización: 251339</t>
  </si>
  <si>
    <t>COBRO IMP INST TAR CR A NOM EV0005829536 Autorización: 251340</t>
  </si>
  <si>
    <t>1   Referencia Númerica: DEPOS 0000000001 Autorización: 00050148</t>
  </si>
  <si>
    <t>RF-39809  08/05</t>
  </si>
  <si>
    <t>DEPOSITO EN EFECTIV SUC. TRES GUERRAS,GT Referencia Númerica:       0000000000 Autorización: 00893835</t>
  </si>
  <si>
    <t>RF-39801  08/05</t>
  </si>
  <si>
    <t>TRASPASO    Referencia Númerica: P INT 0000001    Autorización: 00087015</t>
  </si>
  <si>
    <t>DEP MIXTO EFVO/DOCT  SUC. TRES GUERRAS,G Referencia Númerica:       0000000000 Autorización: 00894453</t>
  </si>
  <si>
    <t>RF-39786  06/05</t>
  </si>
  <si>
    <t>DEP CHEQUE BNM      200,000.00           Referencia Númerica:       0000000000 Autorización: 00894453</t>
  </si>
  <si>
    <t>DEPOSITO EN EFECTIV SUC. COMONFORT,GTO   Referencia Númerica:       0000000000 Autorización: 00762916</t>
  </si>
  <si>
    <t>RF-39822  08/05</t>
  </si>
  <si>
    <t>ANTICIPO RAV    Referencia Númerica: D INT 4327986    Autorización: 00346876</t>
  </si>
  <si>
    <t>RF-39808  08/05</t>
  </si>
  <si>
    <t>COBRO COMIS TAR CRED A NOM EVO0005829536 Autorización: 81953</t>
  </si>
  <si>
    <t>COBRO IMP INST TAR CR A NOM EV0005829536 Autorización: 81954</t>
  </si>
  <si>
    <t>DEPOSITO VENTAS NETAS D TAR POR EVOPAYMX Autorización: 81952</t>
  </si>
  <si>
    <t>CORTE TERMINAL 08/05</t>
  </si>
  <si>
    <t>COBRO COMIS TAR DEBIT A NOM EV0005829536 Autorización: 81955</t>
  </si>
  <si>
    <t>COBRO IMP INST TARJ D A NOM EV0005829536 Autorización: 81956</t>
  </si>
  <si>
    <t>TRASPASO  Referencia Númerica: P INT 0000001    Autorización: 00072038</t>
  </si>
  <si>
    <t>COBRO COMIS TAR CRED A NOM EVO0005829536 Autorización: 80541</t>
  </si>
  <si>
    <t>DEPOSITO VENTAS NETAS D TAR POR EVOPAYMX Autorización: 80540</t>
  </si>
  <si>
    <t>CORTE TERMINAL 09/05</t>
  </si>
  <si>
    <t>COBRO IMP INST TAR CR A NOM EV0005829536 Autorización: 80542</t>
  </si>
  <si>
    <t>COBRO COMIS TAR DEBIT A NOM EV0005829536 Autorización: 80543</t>
  </si>
  <si>
    <t>COBRO IMP INST TARJ D A NOM EV0005829536 Autorización: 80544</t>
  </si>
  <si>
    <t>PAGO CAMIONETA                           Referencia Númerica: D INT 3532300    Autorización: 00111039</t>
  </si>
  <si>
    <t>RF-39857  10/05</t>
  </si>
  <si>
    <t>DEP MIXTO EFVO/DOCT  SUC. TRES GUERRAS,G Referencia Númerica:       0000000000 Autorización: 00895733</t>
  </si>
  <si>
    <t>DEP CHEQUE BNM      3,588.99             Referencia Númerica:       0000000000 Autorización: 00895733</t>
  </si>
  <si>
    <t>DEPOSITO DE          SUC. TRES GUERRAS,G Referencia Númerica:       0000000000 Autorización: 00895690</t>
  </si>
  <si>
    <t>RF-39861  10/05</t>
  </si>
  <si>
    <t>DEP EN EFECTIVO     73,000.00            Referencia Númerica:       0000000000 Autorización: 00895690</t>
  </si>
  <si>
    <t>AA-11045       Referencia Númerica: DEPOS 0000011045 Autorización: 00041257</t>
  </si>
  <si>
    <t>RF-39859  10/05</t>
  </si>
  <si>
    <t>TRASPASO        Referencia Númerica: P INT 0000001    Autorización: 00060640</t>
  </si>
  <si>
    <t>TRASPASO      Referencia Númerica: P INT 0000001    Autorización: 00068327</t>
  </si>
  <si>
    <t>1  Referencia Númerica: DEPOS 0000000001 Autorización: 00080642</t>
  </si>
  <si>
    <t>RF-39866  10/05</t>
  </si>
  <si>
    <t>MARCOS DANIEL,ACOPA/MONTEJO  Referencia Númerica: DEPOS 0000000000 Autorización: 00161491</t>
  </si>
  <si>
    <t>RF-39872  11/05</t>
  </si>
  <si>
    <t>0100U/17</t>
  </si>
  <si>
    <t>COBRO COMIS TAR CRED A NOM EVO0005829536 Autorización: 75602</t>
  </si>
  <si>
    <t>DEPOSITO VENTAS NETAS D TAR POR EVOPAYMX Autorización: 75601</t>
  </si>
  <si>
    <t>CORTE TERMINAL 10/05</t>
  </si>
  <si>
    <t>COBRO IMP INST TAR CR A NOM EV0005829536 Autorización: 75603</t>
  </si>
  <si>
    <t>NUM ORDEN S0000076216   Referencia Númerica: DEPOS 0000037340 Autorización: 00037340</t>
  </si>
  <si>
    <t>AS-52737  11/05</t>
  </si>
  <si>
    <t>DEP MIXTO EFVO/DOCT  SUC. TECNOLOGICO CE Referencia Númerica:       0000000000 Autorización: 00794368</t>
  </si>
  <si>
    <t>RF-39870  11/05</t>
  </si>
  <si>
    <t>DEP CHEQUE BNM      156,300.00  Referencia Númerica:       0000000000 Autorización: 00794368</t>
  </si>
  <si>
    <t>1    Referencia Númerica: DEPOS 0000093600 Autorización: 00093600</t>
  </si>
  <si>
    <t>RF-39882  11/05</t>
  </si>
  <si>
    <t>ITR RIEGO       Referencia Númerica: D INT 9026066    Autorización: 00188425</t>
  </si>
  <si>
    <t>AS-52744  11/05</t>
  </si>
  <si>
    <t>FLEET 2 AF BANREGIO ORDEN 47173          Referencia Númerica: D INT 0086227    Autorización: 00223759</t>
  </si>
  <si>
    <t>AS-52779  12/05</t>
  </si>
  <si>
    <t>BIDASEM    Referencia Númerica: DEPOS 0000110517 Autorización: 00135859</t>
  </si>
  <si>
    <t>AS-52747  11/05</t>
  </si>
  <si>
    <t>CREDITO SOCIO TERESA GUERRERO            Referencia Númerica: DEPOS 0000016496 Autorización: 00164581</t>
  </si>
  <si>
    <t>RF-39886  11/05</t>
  </si>
  <si>
    <t>DEPOSITO VENTAS NETAS D TAR POR EVOPAYMX Autorización: 78049</t>
  </si>
  <si>
    <t>CORTE TERMINAL 11/05</t>
  </si>
  <si>
    <t>COBRO COMIS TAR CRED A NOM EVO0005829536 Autorización: 78050</t>
  </si>
  <si>
    <t>COBRO IMP INST TAR CR A NOM EV0005829536 Autorización: 78051</t>
  </si>
  <si>
    <t>COBRO COMIS TAR DEBIT A NOM EV0005829536 Autorización: 78052</t>
  </si>
  <si>
    <t>COBRO IMP INST TARJ D A NOM EV0005829536 Autorización: 78053</t>
  </si>
  <si>
    <t>TRASPASO  Referencia Númerica: P INT 0000001    Autorización: 00100751</t>
  </si>
  <si>
    <t>MARCOS DANIEL ACOPA MONTEJO              Referencia Númerica: DEPOS 0000214407 Autorización: 00214407</t>
  </si>
  <si>
    <t>RF-39905  12/05</t>
  </si>
  <si>
    <t>TRASPASO REF        5470000408 AUT. 3880 Referencia Númerica:       5470000408 Autorización: 00238801</t>
  </si>
  <si>
    <t>TRASPASO    Referencia Númerica: P INT 0000001    Autorización: 00241383</t>
  </si>
  <si>
    <t>JUANA,OJEDA/SANTOYO      Referencia Númerica: DEPOS 0000000000 Autorización: 00250059</t>
  </si>
  <si>
    <t>RF-39904  12/05</t>
  </si>
  <si>
    <t>Dep mixto Efec/Doctos BNM Sucursal: 104 Referencia Númerica: 0 Referencia Alfanúmerica:  Autorización: 359416</t>
  </si>
  <si>
    <t>RF-39916  13/05</t>
  </si>
  <si>
    <t>DEP TRAS TARJETA Sucursal: 104 Referencia Númerica: 0 Referencia Alfanúmerica: 305,000.00 Autorización: 359416</t>
  </si>
  <si>
    <t>DEPOSITO VENTAS NETAS D TAR POR EVOPAYMX Autorización: 79280</t>
  </si>
  <si>
    <t>CORTE TERMINAL 12/05</t>
  </si>
  <si>
    <t>COBRO COMIS TAR CRED A NOM EVO0005829536 Autorización: 79281</t>
  </si>
  <si>
    <t>COBRO IMP INST TAR CR A NOM EV0005829536 Autorización: 79282</t>
  </si>
  <si>
    <t>COBRO COMIS TAR DEBIT A NOM EV0005829536 Autorización: 79283</t>
  </si>
  <si>
    <t>COBRO IMP INST TARJ D A NOM EV0005829536 Autorización: 79284</t>
  </si>
  <si>
    <t>DEPOSITO VENTAS NETAS D TAR POR EVOPAYMX Autorización: 180535</t>
  </si>
  <si>
    <t>CORTE TERMINAL 13/05</t>
  </si>
  <si>
    <t>COBRO COMIS TAR CRED A NOM EVO0005829536 Autorización: 180536</t>
  </si>
  <si>
    <t>COBRO IMP INST TAR CR A NOM EV0005829536 Autorización: 180537</t>
  </si>
  <si>
    <t>COBRO COMIS TAR DEBIT A NOM EV0005829536 Autorización: 180538</t>
  </si>
  <si>
    <t>COBRO IMP INST TARJ D A NOM EV0005829536 Autorización: 180539</t>
  </si>
  <si>
    <t>DEPOSITO VENTAS NETAS D TAR POR EVOPAYMX Autorización: 246897</t>
  </si>
  <si>
    <t>CORTE TERMINAL 14/05</t>
  </si>
  <si>
    <t>COBRO COMIS TAR DEBIT A NOM EV0005829536 Autorización: 246898</t>
  </si>
  <si>
    <t>COBRO IMP INST TARJ D A NOM EV0005829536 Autorización: 246899</t>
  </si>
  <si>
    <t>MARIO,VELAZQUEZ/AGUILAR   Referencia Númerica: DEPOS 0000077203 Autorización: 00077203</t>
  </si>
  <si>
    <t>AS-52855  15/05</t>
  </si>
  <si>
    <t>TRASPASO   Referencia Númerica: P INT 0000001    Autorización: 00126264</t>
  </si>
  <si>
    <t>AGRO Y ACOLCHADOS SA DE CV   Referencia Númerica: DEPOS 0000192906 Autorización: 00192906</t>
  </si>
  <si>
    <t>AS-52894 15/05</t>
  </si>
  <si>
    <t>AGRO Y ACOLCHADOS</t>
  </si>
  <si>
    <t>CONSORCIO ELECTRICO AGORA SA DE CV       Referencia Númerica: DEPOS 0000199755 Autorización: 00199755</t>
  </si>
  <si>
    <t>RF-39950 15/05</t>
  </si>
  <si>
    <t>CONSORCIO ELECTRICO AGORA</t>
  </si>
  <si>
    <t>1  Referencia Númerica: DEPOS 0000000001 Autorización: 00236776</t>
  </si>
  <si>
    <t>RF-39953 15/05</t>
  </si>
  <si>
    <t>DISEÑO Y FABRICACION DE HERRAMIENTAS</t>
  </si>
  <si>
    <t>PLASTICOS MANUFACTURADOS DEL BAJIO S DE  Referencia Númerica: DEPOS 0000253313 Autorización: 00253313</t>
  </si>
  <si>
    <t>AR-14611 23/05</t>
  </si>
  <si>
    <t>COBRO COMIS TAR CRED A NOM EVO0005829536 Autorización: 84295</t>
  </si>
  <si>
    <t>DEPOSITO VENTAS NETAS D TAR POR EVOPAYMX Autorización: 84294</t>
  </si>
  <si>
    <t>COBRO IMP INST TAR CR A NOM EV0005829536 Autorización: 84296</t>
  </si>
  <si>
    <t>COBRO COMIS TAR DEBIT A NOM EV0005829536 Autorización: 84297</t>
  </si>
  <si>
    <t>COBRO IMP INST TARJ D A NOM EV0005829536 Autorización: 84298</t>
  </si>
  <si>
    <t xml:space="preserve"> </t>
  </si>
  <si>
    <t>DEP MIXTO EFVO/DOCT  SUC. TRES GUERRAS,G Referencia Númerica:       0000000000 Autorización: 00899078</t>
  </si>
  <si>
    <t>RF- 39961 AS-52890 15/05</t>
  </si>
  <si>
    <t>POWERTRONICS SA DE CV</t>
  </si>
  <si>
    <t>DEP CHEQUE BNM  2,434.00  Referencia Númerica:       0000000000 Autorización: 00899078</t>
  </si>
  <si>
    <t>TRASPASO Referencia Númerica: P INT 0000001    Autorización: 00091581</t>
  </si>
  <si>
    <t>DEPOSITO VENTAS NETAS D TAR POR EVOPAYMX Autorización: 79350</t>
  </si>
  <si>
    <t>CORTE TERMINAL 16/05</t>
  </si>
  <si>
    <t>FALTA IDENTIFICAR PAGO DE CORTE BOUCHE 15/05</t>
  </si>
  <si>
    <t>COBRO COMIS TAR CRED A NOM EVO0005829536 Autorización: 79351</t>
  </si>
  <si>
    <t>COBRO IMP INST TAR CR A NOM EV0005829536 Autorización: 79352</t>
  </si>
  <si>
    <t>COBRO COMIS TAR DEBIT A NOM EV0005829536 Autorización: 79353</t>
  </si>
  <si>
    <t>COBRO IMP INST TARJ D A NOM EV0005829536 Autorización: 79354</t>
  </si>
  <si>
    <t>DEP MIXTO EFVO/DOCT  SUC. TRES GUERRAS,G Referencia Númerica:       0000000000 Autorización: 00899918</t>
  </si>
  <si>
    <t>AS-52917 16/05</t>
  </si>
  <si>
    <t>LIBRERÍA EL TERCER MILENIO</t>
  </si>
  <si>
    <t>DEP CHEQUE BNM  8,965.00   Referencia Númerica:       0000000000 Autorización: 00899918</t>
  </si>
  <si>
    <t>DEP MIXTO EFVO/DOCT  SUC. BLVD PONIENTE, Referencia Númerica:       0000000000 Autorización: 00273616</t>
  </si>
  <si>
    <t>RF-39986  17/05</t>
  </si>
  <si>
    <t>DEP TRAS TARJETA    70,411.09  Referencia Númerica:       0000000000 Autorización: 00273616</t>
  </si>
  <si>
    <t>CONJUNTO RETROVISOR    Referencia Númerica: DEPOS 0000170517 Autorización: 00069740</t>
  </si>
  <si>
    <t>AS-52994  AR-14587  19/04</t>
  </si>
  <si>
    <t>BASCULAS PRECICELL</t>
  </si>
  <si>
    <t>TRASPASO REF 380252244 AUT. 81155 Referencia Númerica:       0380252244 Autorización: 00081155</t>
  </si>
  <si>
    <t>TRASPASO    Referencia Númerica: P INT 0000001    Autorización: 00083221</t>
  </si>
  <si>
    <t>DEPOSITO VENTAS NETAS D TAR POR EVOPAYMX Autorización: 79177</t>
  </si>
  <si>
    <t>COBRO COMIS TAR CRED A NOM EVO0005829536 Autorización: 79178</t>
  </si>
  <si>
    <t>COBRO IMP INST TAR CR A NOM EV0005829536 Autorización: 79179</t>
  </si>
  <si>
    <t>COBRO COMIS TAR DEBIT A NOM EV0005829536 Autorización: 79180</t>
  </si>
  <si>
    <t>COBRO IMP INST TARJ D A NOM EV0005829536 Autorización: 79181</t>
  </si>
  <si>
    <t>COBRO IMP CUOTA TPV CEL A NOM 0005829536 Autorización: 302978</t>
  </si>
  <si>
    <t>COBRO DE CUOTA TPV CEL A NOM E0005829536 Autorización: 302979</t>
  </si>
  <si>
    <t>DEP MIXTO EFVO/DOCT  SUC. TRES GUERRAS,G Referencia Númerica:       0000000000 Autorización: 00900752</t>
  </si>
  <si>
    <t>RF-40017  18/05</t>
  </si>
  <si>
    <t>DEP TRAS TARJETA    85,438.25    Referencia Númerica:       0000000000 Autorización: 00900752</t>
  </si>
  <si>
    <t>DEPOSITO EN EFECTIV SUC. SALAMANCA,GTO   Referencia Númerica:       0000000000 Autorización: 00320931</t>
  </si>
  <si>
    <t>AR-14594  20/05</t>
  </si>
  <si>
    <t>32792     Referencia Númerica: DEPOS 0000032792 Autorización: 00143147</t>
  </si>
  <si>
    <t>AS-53343  29/05</t>
  </si>
  <si>
    <t>DEPOSITO VENTAS NETAS D TAR POR EVOPAYMX Autorización: 79388</t>
  </si>
  <si>
    <t>CORTE TERMINAL 18 /05</t>
  </si>
  <si>
    <t>COBRO COMIS TAR CRED A NOM EVO0005829536 Autorización: 79389</t>
  </si>
  <si>
    <t>COBRO IMP INST TAR CR A NOM EV0005829536 Autorización: 79390</t>
  </si>
  <si>
    <t>COBRO COMIS TAR DEBIT A NOM EV0005829536 Autorización: 79391</t>
  </si>
  <si>
    <t>COBRO IMP INST TARJ D A NOM EV0005829536 Autorización: 79392</t>
  </si>
  <si>
    <t>TRASPASO  Referencia Númerica: P INT 0000001    Autorización: 00081470</t>
  </si>
  <si>
    <t>DEPOSITO VENTAS NETAS D TAR POR EVOPAYMX Autorización: 82361</t>
  </si>
  <si>
    <t>COBRO COMIS TAR CRED A NOM EVO0005829536 Autorización: 82362</t>
  </si>
  <si>
    <t>COBRO COMIS TAR DEBIT A NOM EV0005829536 Autorización: 82364</t>
  </si>
  <si>
    <t>COBRO IMP INST TAR CR A NOM EV0005829536 Autorización: 82363</t>
  </si>
  <si>
    <t>COBRO IMP INST TARJ D A NOM EV0005829536 Autorización: 82365</t>
  </si>
  <si>
    <t>DEPOSITO VENTAS NETAS D TAR POR EVOPAYMX Autorización: 185775</t>
  </si>
  <si>
    <t>CORTE TERMINAL 21/05</t>
  </si>
  <si>
    <t>COBRO COMIS TAR CRED A NOM EVO0005829536 Autorización: 185776</t>
  </si>
  <si>
    <t>COBRO IMP INST TAR CR A NOM EV0005829536 Autorización: 185777</t>
  </si>
  <si>
    <t>COBRO COMIS TAR DEBIT A NOM EV0005829536 Autorización: 185778</t>
  </si>
  <si>
    <t>COBRO IMP INST TARJ D A NOM EV0005829536 Autorización: 185779</t>
  </si>
  <si>
    <t>GRUPO SSC SA DE CV                       Referencia Númerica: DEPOS 0000042143 Autorización: 00042143</t>
  </si>
  <si>
    <t>AS-53053  22/05</t>
  </si>
  <si>
    <t>TRASPASO REF.       10666007 AUT. 53196  Referencia Númerica:       0010666007 Autorización: 00053196</t>
  </si>
  <si>
    <t>AGRO Y ACOLCHADOS SA DE CV               Referencia Númerica: DEPOS 0000080018 Autorización: 00080018</t>
  </si>
  <si>
    <t>AS-53113  23/05</t>
  </si>
  <si>
    <t>S-76607</t>
  </si>
  <si>
    <t>DEP MIXTO EFVO/DOCT  SUC. SUC.NIETO PI@A Referencia Númerica:       0000000000 Autorización: 00078269</t>
  </si>
  <si>
    <t>RF-40067  22/05</t>
  </si>
  <si>
    <t>DEP CHEQUE BNM      204,161.03           Referencia Númerica:       0000000000 Autorización: 00078269</t>
  </si>
  <si>
    <t>DEP MIXTO EFVO/DOCT  SUC. TRES GUERRAS,G Referencia Númerica:       0000000000 Autorización: 00902549</t>
  </si>
  <si>
    <t>RF-40063  22/05</t>
  </si>
  <si>
    <t>DEP TRAS TARJETA    120,838.00           Referencia Númerica:       0000000000 Autorización: 00902549</t>
  </si>
  <si>
    <t>DEPOSITO VENTAS NETAS D TAR POR EVOPAYMX Autorización: 79756</t>
  </si>
  <si>
    <t>CORTE TERMINAL 22/05</t>
  </si>
  <si>
    <t>COBRO IMP INST TAR CR A NOM EV0005829536 Autorización: 79758</t>
  </si>
  <si>
    <t>COBRO COMIS TAR CRED A NOM EVO0005829536 Autorización: 79757</t>
  </si>
  <si>
    <t>COBRO COMIS TAR DEBIT A NOM EV0005829536 Autorización: 79759</t>
  </si>
  <si>
    <t>COBRO IMP INST TARJ D A NOM EV0005829536 Autorización: 79760</t>
  </si>
  <si>
    <t>TRASPASO   Referencia Númerica: P INT 0000001    Autorización: 00085894</t>
  </si>
  <si>
    <t>DEPOSITO EN EFECTIV SUC. TEQUISQUIAPAN,Q Referencia Númerica:       0000000000 Autorización: 00000211</t>
  </si>
  <si>
    <t>AR-14617 24/05</t>
  </si>
  <si>
    <t>HERNANDEZ GOMEZ JAVIER</t>
  </si>
  <si>
    <t>GRUPO SSC SA DE CV    Referencia Númerica: DEPOS 0000169397 Autorización: 00169397</t>
  </si>
  <si>
    <t>AR-14614 24/05</t>
  </si>
  <si>
    <t>GRUPO SSC</t>
  </si>
  <si>
    <t>DEPOSITO VENTAS NETAS D TAR POR EVOPAYMX Autorización: 74287</t>
  </si>
  <si>
    <t>CORTE TERMINAL 23/05</t>
  </si>
  <si>
    <t>COBRO COMIS TAR CRED A NOM EVO0005829536 Autorización: 74288</t>
  </si>
  <si>
    <t>COBRO IMP INST TAR CR A NOM EV0005829536 Autorización: 74289</t>
  </si>
  <si>
    <t>COBRO COMIS TAR DEBIT A NOM EV0005829536 Autorización: 74290</t>
  </si>
  <si>
    <t>COBRO IMP INST TARJ D A NOM EV0005829536 Autorización: 74291</t>
  </si>
  <si>
    <t>0011809558 141 001 PROCURE     Referencia Númerica: D INT 1809558    Autorización: 00074282</t>
  </si>
  <si>
    <t>AM 1360</t>
  </si>
  <si>
    <t>PI 1139</t>
  </si>
  <si>
    <t>GRUPO SSC SA DE CV   Referencia Númerica: DEPOS 0000057669 Autorización: 00057669</t>
  </si>
  <si>
    <t>AS-53135 24/05</t>
  </si>
  <si>
    <t>READY SOLUTIONS SA DE CV  Referencia Númerica: DEPOS 0000000000 Autorización: 00115156</t>
  </si>
  <si>
    <t>RF-10113  24/05</t>
  </si>
  <si>
    <t>ZASOL INTEGRA CORPORATION SA DE CV       Referencia Númerica: DEPOS 0000000001 Autorización: 00116558</t>
  </si>
  <si>
    <t>RF-40114  24/05</t>
  </si>
  <si>
    <t>TRASPASO  Referencia Númerica: P INT 0000001    Autorización: 00144946</t>
  </si>
  <si>
    <t>DEPOSITO VENTAS NETAS D TAR POR EVOPAYMX Autorización: 79258</t>
  </si>
  <si>
    <t>COBRO COMIS TAR CRED A NOM EVO0005829536 Autorización: 79259</t>
  </si>
  <si>
    <t>COBRO IMP INST TAR CR A NOM EV0005829536 Autorización: 79260</t>
  </si>
  <si>
    <t>COBRO COMIS TAR DEBIT A NOM EV0005829536 Autorización: 79261</t>
  </si>
  <si>
    <t>COBRO IMP INST TARJ D A NOM EV0005829536 Autorización: 79262</t>
  </si>
  <si>
    <t>DEPOSITO EN EFECTIV SUC. GLORIETA EL PIP Referencia Númerica:       0000000000 Autorización: 00270155</t>
  </si>
  <si>
    <t>CONFIRMADO 26/05</t>
  </si>
  <si>
    <t>AGRO Y ACOLCHADOS SA DE CV               Referencia Númerica: DEPOS 0000250517 Autorización: 00042765</t>
  </si>
  <si>
    <t>AS-53191  25/05</t>
  </si>
  <si>
    <t>JORGE ARTURO,VALDIVIA/ANAYA              Referencia Númerica: DEPOS 0000131065 Autorización: 00131065</t>
  </si>
  <si>
    <t>AS-53239  25/05</t>
  </si>
  <si>
    <t>MARTHA VERENICE,GUZMAN/ROA               Referencia Númerica: DEPOS 0000000000 Autorización: 00377058</t>
  </si>
  <si>
    <t>RF-40154  26/05</t>
  </si>
  <si>
    <t>MARTHA VERENICE GUZMAN ROA</t>
  </si>
  <si>
    <t>DEPOSITO VENTAS NETAS D TAR POR EVOPAYMX Autorización: 79264</t>
  </si>
  <si>
    <t>CORTE TERMINAL 25/05</t>
  </si>
  <si>
    <t>COBRO COMIS TAR CRED A NOM EVO0005829536 Autorización: 79265</t>
  </si>
  <si>
    <t>COBRO IMP INST TAR CR A NOM EV0005829536 Autorización: 79266</t>
  </si>
  <si>
    <t>COBRO COMIS TAR DEBIT A NOM EV0005829536 Autorización: 79267</t>
  </si>
  <si>
    <t>COBRO IMP INST TARJ D A NOM EV0005829536 Autorización: 79268</t>
  </si>
  <si>
    <t>DEP MIXTO EFVO/DOCT  SUC. TRES GUERRAS,G Referencia Númerica:       0000000000 Autorización: 00905315</t>
  </si>
  <si>
    <t>RF-40162  26/05</t>
  </si>
  <si>
    <t>DEP CHEQUE BNM      125,839.03           Referencia Númerica:       0000000000 Autorización: 00905315</t>
  </si>
  <si>
    <t>DEPOSITO DE          SUC. CORRESPONSALES Referencia Númerica:       0000000000 Autorización: 12876408</t>
  </si>
  <si>
    <t>DEP EN EFECTIVO     983.18               Referencia Númerica:       0000000000 Autorización: 12876408</t>
  </si>
  <si>
    <t>TRASPASO REF        380252244 AUT. 86484 Referencia Númerica:       0380252244 Autorización: 00086484</t>
  </si>
  <si>
    <t>TRASPASO   Referencia Númerica: P INT 0000001    Autorización: 00087314</t>
  </si>
  <si>
    <t>TRASPASO  Referencia Númerica: P INT 0000001    Autorización: 00089442</t>
  </si>
  <si>
    <t>PAGO SERVICIO PERCONSA  Referencia Númerica: DEPOS 0000249085 Autorización: 00249085</t>
  </si>
  <si>
    <t>AS-53276  26/05</t>
  </si>
  <si>
    <t>DEPOSITO S.B.C.      SUC. PARQUE POLANCO Referencia Númerica:       0000000000 Autorización: 00005371</t>
  </si>
  <si>
    <t>RF-40170  26/05</t>
  </si>
  <si>
    <t>Abono por instrucciones de Sucursal: 519 Referencia Númerica: 20752 Referencia Alfanúmerica: BIDASEM Autorización: 20752</t>
  </si>
  <si>
    <t>AS-53283  27/05</t>
  </si>
  <si>
    <t>Depósito de efectivo Sucursal: 4200 Referencia Númerica: 0 Referencia Alfanúmerica:  Autorización: 550657</t>
  </si>
  <si>
    <t>RF-40189  29/05</t>
  </si>
  <si>
    <t>Dep mixto Efec/Doctos BNM Sucursal: 54 Referencia Númerica: 0 Referencia Alfanúmerica:  Autorización: 104005</t>
  </si>
  <si>
    <t>RF-40192  29/05</t>
  </si>
  <si>
    <t>DEP CHEQUE BNM Sucursal: 54 Referencia Númerica: 0 Referencia Alfanúmerica: 26,476.20 Autorización: 104005</t>
  </si>
  <si>
    <t>DEPOSITO VENTAS NETAS D TAR POR EVOPAYMX Autorización: 80339</t>
  </si>
  <si>
    <t>CORTE TERMINAL 26/05</t>
  </si>
  <si>
    <t>COBRO IMP INST TAR CR A NOM EV0005829536 Autorización: 80341</t>
  </si>
  <si>
    <t>COBRO COMIS TAR CRED A NOM EVO0005829536 Autorización: 80340</t>
  </si>
  <si>
    <t>COBRO COMIS TAR DEBIT A NOM EV0005829536 Autorización: 80342</t>
  </si>
  <si>
    <t>COBRO IMP INST TARJ D A NOM EV0005829536 Autorización: 80343</t>
  </si>
  <si>
    <t>DEPOSITO VENTAS NETAS D TAR POR EVOPAYMX Autorización: 183572</t>
  </si>
  <si>
    <t>COBRO COMIS TAR CRED A NOM EVO0005829536 Autorización: 183573</t>
  </si>
  <si>
    <t>COBRO IMP INST TAR CR A NOM EV0005829536 Autorización: 183574</t>
  </si>
  <si>
    <t>Abono por instrucciones de Sucursal: 859 Referencia Númerica: 4696299 Referencia Alfanúmerica: ENGANCHE Autorización: 246684</t>
  </si>
  <si>
    <t>RF-40188  29/05</t>
  </si>
  <si>
    <t>DEPOSITO EN EFECTIV SUC. LA HUERTA,MICH. Referencia Númerica:       0000000000 Autorización: 00637484</t>
  </si>
  <si>
    <t>RF-40191  29/05</t>
  </si>
  <si>
    <t>SERVICIO 76872 PLACAS GN47687  Referencia Númerica: DEPOS 0000074143 Autorización: 00074143</t>
  </si>
  <si>
    <t>AS-53305  29/05</t>
  </si>
  <si>
    <t>TRASPASO    Referencia Númerica: P INT 0000001    Autorización: 00084356</t>
  </si>
  <si>
    <t>AGRO Y ACOLCHADOS SA DE CV    Referencia Númerica: DEPOS 0000120206 Autorización: 00120206</t>
  </si>
  <si>
    <t>AS-53332  29/05</t>
  </si>
  <si>
    <t>30000KM   Referencia Númerica: DEPOS 0000290517 Autorización: 00121925</t>
  </si>
  <si>
    <t>AS-53331 29/05</t>
  </si>
  <si>
    <t>DEPOSITO VENTAS NETAS D TAR POR EVOPAYMX Autorización: 78918</t>
  </si>
  <si>
    <t>COBRO COMIS TAR CRED A NOM EVO0005829536 Autorización: 78919</t>
  </si>
  <si>
    <t>COBRO IMP INST TAR CR A NOM EV0005829536 Autorización: 78920</t>
  </si>
  <si>
    <t>COBRO COMIS TAR DEBIT A NOM EV0005829536 Autorización: 78921</t>
  </si>
  <si>
    <t>COBRO IMP INST TARJ D A NOM EV0005829536 Autorización: 78922</t>
  </si>
  <si>
    <t>VILLAGRAN EN MOVIMIENTO SA DE CV         Referencia Númerica: DEPOS 0000300517 Autorización: 00112193</t>
  </si>
  <si>
    <t>DEP MIXTO EFVO/DOCT  SUC. TRES GUERRAS,G Referencia Númerica:       0000000000 Autorización: 00907491</t>
  </si>
  <si>
    <t>RF-40207  29/05</t>
  </si>
  <si>
    <t>DEP CHEQUE BNM      70,000.00  Referencia Númerica:       0000000000 Autorización: 00907491</t>
  </si>
  <si>
    <t>EDUARDO OMAR,GUTIERREZ/SALGADO Referencia Númerica: DEPOS 0000000000 Autorización: 00137509</t>
  </si>
  <si>
    <t>DEPOSITO VENTAS NETAS D TAR POR EVOPAYMX Autorización: 79291</t>
  </si>
  <si>
    <t>COBRO COMIS TAR CRED A NOM EVO0005829536 Autorización: 79292</t>
  </si>
  <si>
    <t>COBRO IMP INST TAR CR A NOM EV0005829536 Autorización: 79293</t>
  </si>
  <si>
    <t>COBRO COMIS TAR DEBIT A NOM EV0005829536 Autorización: 79294</t>
  </si>
  <si>
    <t>COBRO IMP INST TARJ D A NOM EV0005829536 Autorización: 79295</t>
  </si>
  <si>
    <t>COBRO COMIS TAR EXTRA A NOM EV0005829536 Autorización: 79296</t>
  </si>
  <si>
    <t>COBRO IMP INST TAR EX A NOM EV0005829536 Autorización: 79297</t>
  </si>
  <si>
    <t>VILLAGRAN EN MOVIMIENTO SA DE CV         Referencia Númerica: DEPOS 0000050746 Autorización: 00050746</t>
  </si>
  <si>
    <t>NUM SERVICIO S0000076944   Referencia Númerica: DEPOS 0000096608 Autorización: 00096608</t>
  </si>
  <si>
    <t>TRASPASO    Referencia Númerica: P INT 0000001    Autorización: 00110538</t>
  </si>
  <si>
    <t>NUM ORDEN S0000076962                    Referencia Númerica: DEPOS 0000000025 Autorización: 00165318</t>
  </si>
  <si>
    <t>DEP MIXTO EFVO/DOCT  SUC. ANGELOPOLIS PU Referencia Númerica:       0000000000 Autorización: 00007726</t>
  </si>
  <si>
    <t>DEP CHEQUE BNM      5,490.99             Referencia Númerica:       0000000000 Autorización: 00007726</t>
  </si>
  <si>
    <t>DEPOSITO EN EFECTIV SUC. JARDINES DE LA  Referencia Númerica:       0000000000 Autorización: 00297524</t>
  </si>
  <si>
    <t>CONFIRMADO 01/06</t>
  </si>
  <si>
    <t>DEPOSITO DE    SUC. CD HIDALGO MIC Referencia Númerica:       0000000000 Autorización: 00433996</t>
  </si>
  <si>
    <t>DEP EN EFECTIVO     10,000.00    Referencia Númerica:       0000000000 Autorización: 00433996</t>
  </si>
  <si>
    <t>PAGO AVANZA 2017                         Referencia Númerica: DEPOS 0003105177 Autorización: 00294475</t>
  </si>
  <si>
    <t>SU RENDIMIENTO  Referencia Númerica:       0000000000 Autorización: 07257621</t>
  </si>
  <si>
    <t>DEPOSITO VENTAS NETAS D TAR POR EVOPAYMX Autorización: 78860</t>
  </si>
  <si>
    <t>CORTE TERMINAL 31/05</t>
  </si>
  <si>
    <t>COBRO COMIS TAR CRED A NOM EVO0005829536 Autorización: 78861</t>
  </si>
  <si>
    <t>COBRO IMP INST TAR CR A NOM EV0005829536 Autorización: 78862</t>
  </si>
  <si>
    <t>COBRO COMIS TAR DEBIT A NOM EV0005829536 Autorización: 78863</t>
  </si>
  <si>
    <t>COBRO IMP INST TARJ D A NOM EV0005829536 Autorización: 78864</t>
  </si>
  <si>
    <t>TRASPASO REF        380252244 AUT. 75487 Referencia Númerica:       0380252244 Autorización: 00075487</t>
  </si>
  <si>
    <t>TRASPASO    Referencia Númerica: P INT 0000001    Autorización: 00085327</t>
  </si>
  <si>
    <t>VILLAGRAN EN MOVIMIENTO SA DE CV   Referencia Númerica: DEPOS 0000088139 Autorización: 00088139</t>
  </si>
  <si>
    <t>AS-53482  01/06</t>
  </si>
  <si>
    <t>AGRO Y ACOLCHADOS SA DE CV     Referencia Númerica: DEPOS 0000010617 Autorización: 00094015</t>
  </si>
  <si>
    <t>AS-53496  01/06</t>
  </si>
  <si>
    <t>MARIO,VELAZQUEZ/AGUILAR    Referencia Númerica: DEPOS 0000010517 Autorización: 00190825</t>
  </si>
  <si>
    <t>AS-53536  02/06</t>
  </si>
  <si>
    <t>MARIO VELAZQUEZ AGUILAR</t>
  </si>
  <si>
    <t>S-76993</t>
  </si>
  <si>
    <t>DEPOSITO S.B.C.      SUC. TRES GUERRAS,G Referencia Númerica:       0000000000 Autorización: 00003966</t>
  </si>
  <si>
    <t>RF-40315  02/06</t>
  </si>
  <si>
    <t>COBRO COMIS TAR CRED A NOM EVO0005829536 Autorización: 79884</t>
  </si>
  <si>
    <t>DEPOSITO VENTAS NETAS D TAR POR EVOPAYMX Autorización: 79883</t>
  </si>
  <si>
    <t>CORTE TERMINAL  01/06</t>
  </si>
  <si>
    <t>COBRO IMP INST TAR CR A NOM EV0005829536 Autorización: 79885</t>
  </si>
  <si>
    <t>COBRO COMIS TAR DEBIT A NOM EV0005829536 Autorización: 79886</t>
  </si>
  <si>
    <t>COBRO IMP INST TARJ D A NOM EV0005829536 Autorización: 79887</t>
  </si>
  <si>
    <t>VILLAGRAN EN MOVIMIENTO SA DE CV         Referencia Númerica: DEPOS 0000058645 Autorización: 00058645</t>
  </si>
  <si>
    <t>AS-53535  02/06</t>
  </si>
  <si>
    <t>VILLAGRAN EN MOVIMIENTO</t>
  </si>
  <si>
    <t>PAGO SERVICIO 30000     Referencia Númerica: DEPOS 0000070946 Autorización: 00070946</t>
  </si>
  <si>
    <t>CONFIRMADO 02/06</t>
  </si>
  <si>
    <t>COMITÉ MUNICIPAL</t>
  </si>
  <si>
    <t>S-77046</t>
  </si>
  <si>
    <t>JUAN ENRIQUE,FLORES/ABOYTES    Referencia Númerica: DEPOS 0000106556 Autorización: 00106556</t>
  </si>
  <si>
    <t>RF-40335 AS-53542  03/06</t>
  </si>
  <si>
    <t>ERENDIRA,MENDOZA/JIMENEZ     Referencia Númerica: DEPOS 0000195746 Autorización: 00195746</t>
  </si>
  <si>
    <t>AS-53542  03/06</t>
  </si>
  <si>
    <t>CENTRO SEMILLERO</t>
  </si>
  <si>
    <t>OS-77044</t>
  </si>
  <si>
    <t>DEPOSITO EN EFECTIV SUC. SAN JAVIER, HGO Referencia Númerica:       0000000000 Autorización: 00347979</t>
  </si>
  <si>
    <t>RF-40412  07/06</t>
  </si>
  <si>
    <t>TRASPASO REF.       5470000408 AUT. 2458 Referencia Númerica:       5470000408 Autorización: 00024587</t>
  </si>
  <si>
    <t>E-69</t>
  </si>
  <si>
    <t>COBRO IMP INST TAR CR A NOM EV0005829536 Referencia Númerica:       0005829536 Autorización: 00080492</t>
  </si>
  <si>
    <t>COBRO COMIS TAR CRED A NOM EVO0005829536 Referencia Númerica:       0005829536 Autorización: 00080491</t>
  </si>
  <si>
    <t>DEPOSITO VENTAS NETAS D TAR POR EVOPAYMX Referencia Númerica:       0005829536 Autorización: 00080490</t>
  </si>
  <si>
    <t>CORTE TERMINAL  02/06</t>
  </si>
  <si>
    <t>COBRO COMIS TAR DEBIT A NOM EV0005829536 Referencia Númerica:       0005829536 Autorización: 00080493</t>
  </si>
  <si>
    <t>COBRO IMP INST TARJ D A NOM EV0005829536 Referencia Númerica:       0005829536 Autorización: 00080494</t>
  </si>
  <si>
    <t>DEPOSITO VENTAS NETAS D TAR POR EVOPAYMX Referencia Númerica:       0005829536 Autorización: 00184038</t>
  </si>
  <si>
    <t>CORTE TERMINAL  03/06</t>
  </si>
  <si>
    <t>COBRO COMIS TAR CRED A NOM EVO0005829536 Referencia Númerica:       0005829536 Autorización: 00184039</t>
  </si>
  <si>
    <t>COBRO IMP INST TAR CR A NOM EV0005829536 Referencia Númerica:       0005829536 Autorización: 00184040</t>
  </si>
  <si>
    <t>COBRO COMIS TAR DEBIT A NOM EV0005829536 Referencia Númerica:       0005829536 Autorización: 00184041</t>
  </si>
  <si>
    <t>COBRO IMP INST TARJ D A NOM EV0005829536 Referencia Númerica:       0005829536 Autorización: 00184042</t>
  </si>
  <si>
    <t>DEPOSITO VENTAS NETAS D TAR POR EVOPAYMX Referencia Númerica:       0005829536 Autorización: 00249895</t>
  </si>
  <si>
    <t>CORTE TERMINAL  04/06</t>
  </si>
  <si>
    <t>COBRO COMIS TAR DEBIT A NOM EV0005829536 Referencia Númerica:       0005829536 Autorización: 00249896</t>
  </si>
  <si>
    <t>COBRO IMP INST TARJ D A NOM EV0005829536 Referencia Númerica:       0005829536 Autorización: 00249897</t>
  </si>
  <si>
    <t>TRASPASO REF.       5470000408 AUT. 2005 Referencia Númerica:       5470000408 Autorización: 00020051</t>
  </si>
  <si>
    <t>E-70</t>
  </si>
  <si>
    <t>NUM SERVICIO S0000077118    Referencia Númerica: DEPOS 0000106458 Autorización: 00106458</t>
  </si>
  <si>
    <t>AS-53592  05/06</t>
  </si>
  <si>
    <t>EDUARDO OMAR,GUTIERREZ/SALGADO    Referencia Númerica: DEPOS 0000000000 Autorización: 00114929</t>
  </si>
  <si>
    <t>AS-53589  05/06</t>
  </si>
  <si>
    <t>COBRO IMP INST TAR CR A NOM EV0005829536 Autorización: 81056</t>
  </si>
  <si>
    <t>COBRO COMIS TAR CRED A NOM EVO0005829536 Autorización: 81055</t>
  </si>
  <si>
    <t>DEPOSITO VENTAS NETAS D TAR POR EVOPAYMX Autorización: 81054</t>
  </si>
  <si>
    <t>CORTE TERMINAL 05/06</t>
  </si>
  <si>
    <t>COBRO COMIS TAR DEBIT A NOM EV0005829536 Autorización: 81057</t>
  </si>
  <si>
    <t>COBRO IMP INST TARJ D A NOM EV0005829536 Autorización: 81058</t>
  </si>
  <si>
    <t>COBRO COMIS TAR EXTRA A NOM EV0005829536 Autorización: 81059</t>
  </si>
  <si>
    <t>COBRO IMP INST TAR EX A NOM EV0005829536 Autorización: 81060</t>
  </si>
  <si>
    <t>DEP MIXTO EFVO/DOCT  SUC. BLVD PONIENTE, Referencia Númerica:       0000000000 Autorización: 00290877</t>
  </si>
  <si>
    <t>RF-40383  06/06</t>
  </si>
  <si>
    <t>DEP TRAS TARJETA    130,000.00           Referencia Númerica:       0000000000 Autorización: 00290877</t>
  </si>
  <si>
    <t>TRASPASO      Referencia Númerica: P INT 0000001    Autorización: 00074532</t>
  </si>
  <si>
    <t>DEPOSITO DE          SUC. CELAYA,GTO     Referencia Númerica:       0000000000 Autorización: 00378809</t>
  </si>
  <si>
    <t>RF-40390  06/06</t>
  </si>
  <si>
    <t>DEP EN EFECTIVO     53,350.00            Referencia Númerica:       0000000000 Autorización: 00378809</t>
  </si>
  <si>
    <t>DEPOSITO S.B.C.      SUC. PARQUE POLANCO Referencia Númerica:       0000000000 Autorización: 00004790</t>
  </si>
  <si>
    <t>RF-40516  14/06</t>
  </si>
  <si>
    <t>DEPOSITO VENTAS NETAS D TAR POR EVOPAYMX Autorización: 78356</t>
  </si>
  <si>
    <t>CORTE TERMINAL 06/06</t>
  </si>
  <si>
    <t>COBRO COMIS TAR DEBIT A NOM EV0005829536 Autorización: 78357</t>
  </si>
  <si>
    <t>COBRO IMP INST TARJ D A NOM EV0005829536 Autorización: 78358</t>
  </si>
  <si>
    <t>DEPOSITO DE          SUC. TRES GUERRAS,G Referencia Númerica:       0000000000 Autorización: 00912629</t>
  </si>
  <si>
    <t>RF-40400  07/06</t>
  </si>
  <si>
    <t>DEP TRAS TARJETA    230,572.39           Referencia Númerica:       0000000000 Autorización: 00912629</t>
  </si>
  <si>
    <t>S 0000077189    Referencia Númerica: DEPOS 0000050000 Autorización: 00056331</t>
  </si>
  <si>
    <t>AS-53623  07/06</t>
  </si>
  <si>
    <t>TRASPASO     Referencia Númerica: P INT 0000001    Autorización: 00067106</t>
  </si>
  <si>
    <t>F20ALL     Referencia Númerica: DEPOS 0004043816 Autorización: 00148824</t>
  </si>
  <si>
    <t>RF-40418  08/06</t>
  </si>
  <si>
    <t>TRASPASO REF        380252244 AUT. 87549 Referencia Númerica:       0380252244 Autorización: 00087549</t>
  </si>
  <si>
    <t>I-528</t>
  </si>
  <si>
    <t>TRASPASO    Referencia Númerica: P INT 0000001    Autorización: 00089394</t>
  </si>
  <si>
    <t>COMERCIALIZADORA RECICLADOS PEREZ SA DE  Referencia Númerica: DEPOS 0000000000 Autorización: 00093761</t>
  </si>
  <si>
    <t>RF-40410-11  07/06</t>
  </si>
  <si>
    <t xml:space="preserve"> COBRO COMIS TAR CRED A NOM EVO0005829536 Autorización: 80860</t>
  </si>
  <si>
    <t>DEPOSITO VENTAS NETAS D TAR POR EVOPAYMX Autorización: 80859</t>
  </si>
  <si>
    <t>CORTE TERMINAL 07/06</t>
  </si>
  <si>
    <t>COBRO IMP INST TAR CR A NOM EV0005829536 Autorización: 80861</t>
  </si>
  <si>
    <t>COBRO COMIS TAR DEBIT A NOM EV0005829536 Autorización: 80862</t>
  </si>
  <si>
    <t>COBRO IMP INST TARJ D A NOM EV0005829536 Autorización: 80863</t>
  </si>
  <si>
    <t>AGRO Y ACOLCHADOS    Referencia Númerica: D INT 8876265    Autorización: 00349859</t>
  </si>
  <si>
    <t>AS-53692  09/06</t>
  </si>
  <si>
    <t>DEPOSITO EN EFECTIV SUC. CONSTITUYENTES, Referencia Númerica:       0000000000 Autorización: 00115772</t>
  </si>
  <si>
    <t>RF-40427  08/06</t>
  </si>
  <si>
    <t>DEP MIXTO EFVO/DOCT  SUC. MERCADO ESCOBE Referencia Númerica:       0000000000 Autorización: 00193926</t>
  </si>
  <si>
    <t>DEP EN EFECTIVO     99,000.00   Referencia Númerica:       0000000000 Autorización: 00193926</t>
  </si>
  <si>
    <t>DEPOSITO EN EFECTIV SUC. JARDINES DE LA  Referencia Númerica:       0000000000 Autorización: 00301833</t>
  </si>
  <si>
    <t>LILIANA MARGARITA,PALACIO/CARRILLO       Referencia Númerica: DEPOS 0000000000 Autorización: 00158352</t>
  </si>
  <si>
    <t>RF-40426  08/06</t>
  </si>
  <si>
    <t>JOSE LUIS,RODRIGUEZ/LUGO  Referencia Númerica: DEPOS 0000000000 Autorización: 00326060</t>
  </si>
  <si>
    <t>RF-40428  08/06</t>
  </si>
  <si>
    <t>DEPOSITO VENTAS NETAS D TAR POR EVOPAYMX Referencia Númerica:       0005829536 Autorización: 00081508</t>
  </si>
  <si>
    <t>CORTE TERMINAL 08/06</t>
  </si>
  <si>
    <t>COBRO COMIS TAR CRED A NOM EVO0005829536 Referencia Númerica:       0005829536 Autorización: 00081509</t>
  </si>
  <si>
    <t>COBRO IMP INST TAR CR A NOM EV0005829536 Referencia Númerica:       0005829536 Autorización: 00081510</t>
  </si>
  <si>
    <t>COBRO COMIS TAR DEBIT A NOM EV0005829536 Referencia Númerica:       0005829536 Autorización: 00081511</t>
  </si>
  <si>
    <t>COBRO IMP INST TARJ D A NOM EV0005829536 Referencia Númerica:       0005829536 Autorización: 00081512</t>
  </si>
  <si>
    <t>DEP MIXTO EFVO/DOCT  SUC. TRES GUERRAS,G Referencia Númerica:       0000000000 Autorización: 00914459</t>
  </si>
  <si>
    <t>AS-53679  08/06</t>
  </si>
  <si>
    <t>DEP CHEQUE BNM      2,280.00  Referencia Númerica:       0000000000 Autorización: 00914459</t>
  </si>
  <si>
    <t>SERVICIO COROLLA     Referencia Númerica: DEPOS 0000052603 Autorización: 00052603</t>
  </si>
  <si>
    <t>AS-53698  09/06</t>
  </si>
  <si>
    <t>TRASPASO   Referencia Númerica: P INT 0000001    Autorización: 00086006</t>
  </si>
  <si>
    <t>CAAFF CONSULTORIA FORESTAL S DE RL DE CV Referencia Númerica: DEPOS 0000000000 Autorización: 00110340</t>
  </si>
  <si>
    <t>AS-453726  10/06</t>
  </si>
  <si>
    <t>COMERCIALIZADORA RECICLADOS PEREZ SA DE  Referencia Númerica: DEPOS 0000000000 Autorización: 00138015</t>
  </si>
  <si>
    <t>AS-40442  09/06</t>
  </si>
  <si>
    <t>MARIA SOCORRO,GALLARDO/VARGAS            Referencia Númerica: DEPOS 0000000000 Autorización: 00238326</t>
  </si>
  <si>
    <t>RF-40450  10/06</t>
  </si>
  <si>
    <t>Dep mixto Efec/Doctos BNM Sucursal: 104 Referencia Númerica: 0 Referencia Alfanúmerica:  Autorización: 382657</t>
  </si>
  <si>
    <t>AS-53718  09/06</t>
  </si>
  <si>
    <t>DEP CHEQUE BNM Sucursal: 104 Referencia Númerica: 0 Referencia Alfanúmerica: 2,040.00 Autorización: 382657</t>
  </si>
  <si>
    <t>Dep mixto Efec/Doctos BNM Sucursal: 104 Referencia Númerica: 0 Referencia Alfanúmerica:  Autorización: 382267</t>
  </si>
  <si>
    <t>RF-40448 10/06</t>
  </si>
  <si>
    <t>DEP CHEQUE BNM Sucursal: 104 Referencia Númerica: 0 Referencia Alfanúmerica: 12,321.00 Autorización: 382267</t>
  </si>
  <si>
    <t>Dep mixto Efec/Doctos BNM Sucursal: 570 Referencia Númerica: 0 Referencia Alfanúmerica:  Autorización: 295023</t>
  </si>
  <si>
    <t>RF-40446  06/06</t>
  </si>
  <si>
    <t>DEP CHEQUE BNM Sucursal: 570 Referencia Númerica: 0 Referencia Alfanúmerica: 213,000.00 Autorización: 295023</t>
  </si>
  <si>
    <t>COBRO IMP INST TAR CR A NOM EV0005829536 Autorización: 178817</t>
  </si>
  <si>
    <t>DEPOSITO VENTAS NETAS D TAR POR EVOPAYMX Autorización: 178815</t>
  </si>
  <si>
    <t>CORTE TERMINAL 10/06</t>
  </si>
  <si>
    <t>COBRO COMIS TAR CRED A NOM EVO0005829536 Autorización: 178816</t>
  </si>
  <si>
    <t>COBRO COMIS TAR DEBIT A NOM EV0005829536 Autorización: 178818</t>
  </si>
  <si>
    <t>COBRO IMP INST TARJ D A NOM EV0005829536 Autorización: 178819</t>
  </si>
  <si>
    <t>DEPOSITO VENTAS NETAS D TAR POR EVOPAYMX Autorización: 263662</t>
  </si>
  <si>
    <t>CORTE TERMINAL 09/06</t>
  </si>
  <si>
    <t>COBRO COMIS TAR CRED A NOM EVO0005829536 Autorización: 263663</t>
  </si>
  <si>
    <t>COBRO IMP INST TAR CR A NOM EV0005829536 Autorización: 263664</t>
  </si>
  <si>
    <t>COBRO COMIS TAR DEBIT A NOM EV0005829536 Autorización: 263665</t>
  </si>
  <si>
    <t>COBRO IMP INST TARJ D A NOM EV0005829536 Autorización: 263666</t>
  </si>
  <si>
    <t>870 Referencia Númerica: 0 Referencia Alfanúmerica: ADIEL AUGUSTO,RAMOS/HORTA Autorización: 67971</t>
  </si>
  <si>
    <t>AR-14793  14/06</t>
  </si>
  <si>
    <t>NUM ORDEN S0000077358    Referencia Númerica: DEPOS 0000000025 Autorización: 00062831</t>
  </si>
  <si>
    <t>AS-53838  12/06</t>
  </si>
  <si>
    <t>DEP MIXTO EFVO/DOCT  SUC. JERECUARO,GTO  Referencia Númerica:       0000000000 Autorización: 00763776</t>
  </si>
  <si>
    <t>RF-40468  12/06</t>
  </si>
  <si>
    <t>DEP TRAS TARJETA    20,000.00    Referencia Númerica:       0000000000 Autorización: 00763776</t>
  </si>
  <si>
    <t>TRASPASO   Referencia Númerica: P INT 0000001    Autorización: 00081108</t>
  </si>
  <si>
    <t>D-1075</t>
  </si>
  <si>
    <t>DEPOSITO DE   SUC. COMONFORT,GTO  Referencia Númerica:       0000000000 Autorización: 00776321</t>
  </si>
  <si>
    <t>RF-40493  13/06</t>
  </si>
  <si>
    <t>DEP EN EFECTIVO     50,000.00     Referencia Númerica:       0000000000 Autorización: 00776321</t>
  </si>
  <si>
    <t>TRASPASO REF        380252244 AUT. 66812 Referencia Númerica:       0380252244 Autorización: 00166812</t>
  </si>
  <si>
    <t>D-584</t>
  </si>
  <si>
    <t>TRASPASO    Referencia Númerica: P INT 0000001    Autorización: 00169795</t>
  </si>
  <si>
    <t>D-1077</t>
  </si>
  <si>
    <t>TRASPASO REF.       5470000408 AUT. 7110 Referencia Númerica:       5470000408 Autorización: 00171100</t>
  </si>
  <si>
    <t>E-78</t>
  </si>
  <si>
    <t>DEPOSITO VENTAS NETAS D TAR POR EVOPAYMX Autorización: 81121</t>
  </si>
  <si>
    <t>CORTE TERMINAL 12/06</t>
  </si>
  <si>
    <t>COBRO COMIS TAR CRED A NOM EVO0005829536 Autorización: 81122</t>
  </si>
  <si>
    <t>COBRO IMP INST TAR CR A NOM EV0005829536 Autorización: 81123</t>
  </si>
  <si>
    <t>COBRO COMIS TAR DEBIT A NOM EV0005829536 Autorización: 81124</t>
  </si>
  <si>
    <t>COBRO IMP INST TARJ D A NOM EV0005829536 Autorización: 81125</t>
  </si>
  <si>
    <t>DEP MIXTO EFVO/DOCT  SUC. TRES GUERRAS,G Referencia Númerica:       0000000000 Autorización: 00916225</t>
  </si>
  <si>
    <t>RF-40494  13/06</t>
  </si>
  <si>
    <t>DEP CHEQUE BNM      205,000.00   Referencia Númerica:       0000000000 Autorización: 00916225</t>
  </si>
  <si>
    <t>TRASPASO       Referencia Númerica: P INT 0000001    Autorización: 00075285</t>
  </si>
  <si>
    <t>D-1074</t>
  </si>
  <si>
    <t>ENGANCHE TOYOTA HILUX      Referencia Númerica: D INT 6055200    Autorización: 00143584</t>
  </si>
  <si>
    <t>RF-40508  13/06</t>
  </si>
  <si>
    <t>FLEET 2 AF BANREGIO ORDEN 48850    Referencia Númerica: D INT 0019144    Autorización: 00186442</t>
  </si>
  <si>
    <t>AS-54136  21/06</t>
  </si>
  <si>
    <t xml:space="preserve">JOSE ADRIAN MORENO </t>
  </si>
  <si>
    <t>S-77398</t>
  </si>
  <si>
    <t>DEPOSITO VENTAS NETAS D TAR POR EVOPAYMX Autorización: 74237</t>
  </si>
  <si>
    <t>CORTE TERMINAL 13/06</t>
  </si>
  <si>
    <t>COBRO COMIS TAR CRED A NOM EVO0005829536 Autorización: 74238</t>
  </si>
  <si>
    <t>COBRO IMP INST TAR CR A NOM EV0005829536 Autorización: 74239</t>
  </si>
  <si>
    <t>COBRO COMIS TAR DEBIT A NOM EV0005829536 Autorización: 74240</t>
  </si>
  <si>
    <t>COBRO IMP INST TARJ D A NOM EV0005829536 Autorización: 74241</t>
  </si>
  <si>
    <t>TRASPASO    Referencia Númerica: P INT 0000001    Autorización: 00083347</t>
  </si>
  <si>
    <t>VILLAGRAN EN MOVIMIENTO SA DE CV     Referencia Númerica: DEPOS 0000149717 Autorización: 00149717</t>
  </si>
  <si>
    <t>AS-53928  15/06</t>
  </si>
  <si>
    <t>ALECSA CELAYA S DE RL DE    Referencia Númerica: DEPOS 0000167609 Autorización: 00167609</t>
  </si>
  <si>
    <t>AS-53911  14/06</t>
  </si>
  <si>
    <t>DEPOSITO DE   SUC. GLORIETA EL PI Referencia Númerica:       0000000000 Autorización: 00283681</t>
  </si>
  <si>
    <t>RF-40553 15/06</t>
  </si>
  <si>
    <t>DEP EN EFECTIVO     15,000.00   Referencia Númerica:       0000000000 Autorización: 00283681</t>
  </si>
  <si>
    <t>DEP MIXTO EFVO/DOCT  SUC. JERECUARO,GTO  Referencia Númerica:       0000000000 Autorización: 00765496</t>
  </si>
  <si>
    <t>RF-40537  15/06</t>
  </si>
  <si>
    <t>DEP TRAS TARJETA    180,000.00  Referencia Númerica:       0000000000 Autorización: 00765496</t>
  </si>
  <si>
    <t>TRASPASO     Referencia Númerica: P INT 0000001    Autorización: 00108932</t>
  </si>
  <si>
    <t>DEP MIXTO EFVO/DOCT  SUC. BLVD PONIENTE, Referencia Númerica:       0000000000 Autorización: 00298832</t>
  </si>
  <si>
    <t>RF-40549  15/06</t>
  </si>
  <si>
    <t>DEP TRAS TARJETA    260,000.00  Referencia Númerica:       0000000000 Autorización: 00298832</t>
  </si>
  <si>
    <t>DEPOSITO EN EFECTIV SUC. BLVD PONIENTE,G Referencia Númerica:       0000000000 Autorización: 00299237</t>
  </si>
  <si>
    <t>RF-40550  15/06</t>
  </si>
  <si>
    <t>PA HYLUXGR02842    Referencia Númerica: D INT 6990501    Autorización: 00555061</t>
  </si>
  <si>
    <t>RF-54017  16/06</t>
  </si>
  <si>
    <t>ALEJANDRA LORENA,DIAZ DE LEON/RAMIREZ    Referencia Númerica: DEPOS 0000000000 Autorización: 00226238</t>
  </si>
  <si>
    <t>15062017     Referencia Númerica: DEPOS 0000253642 Autorización: 00253642</t>
  </si>
  <si>
    <t>AS-53943  15/06</t>
  </si>
  <si>
    <t>TRASPASO REF.  10666007 AUT. 77892  Referencia Númerica:       0010666007 Autorización: 00277892</t>
  </si>
  <si>
    <t>E-134</t>
  </si>
  <si>
    <t>DEPOSITO VENTAS NETAS D TAR POR EVOPAYMX Autorización: 84944</t>
  </si>
  <si>
    <t>CORTE TERMINAL 15/06</t>
  </si>
  <si>
    <t>COBRO COMIS TAR CRED A NOM EVO0005829536 Autorización: 84945</t>
  </si>
  <si>
    <t xml:space="preserve"> COBRO IMP INST TAR CR A NOM EV0005829536 Autorización: 84946</t>
  </si>
  <si>
    <t>COBRO COMIS TAR DEBIT A NOM EV0005829536 Autorización: 84947</t>
  </si>
  <si>
    <t>COBRO IMP INST TARJ D A NOM EV0005829536 Autorización: 84948</t>
  </si>
  <si>
    <t>COBRO IMP CUOTA TPV CEL A NOM 0005829536 Autorización: 315132</t>
  </si>
  <si>
    <t>COBRO DE CUOTA TPV CEL A NOM E0005829536 Autorización: 315133</t>
  </si>
  <si>
    <t>DEP MIXTO EFVO/DOCT  SUC. TRES GUERRAS,G Referencia Númerica:       0000000000 Autorización: 00918828</t>
  </si>
  <si>
    <t>RF-40534  15/06</t>
  </si>
  <si>
    <t>DEP CHEQUE BNM      20,000.00   Referencia Númerica:       0000000000 Autorización: 00918828</t>
  </si>
  <si>
    <t>PAGO CAMIONETA RAV4     Referencia Númerica: D INT 0000882    Autorización: 00509766</t>
  </si>
  <si>
    <t>RF-40564  16/06</t>
  </si>
  <si>
    <t>TRASPASO    Referencia Númerica: P INT 0000001    Autorización: 00101812</t>
  </si>
  <si>
    <t>DEPOSITO EN EFECTIV SUC. JERECUARO,GTO   Referencia Númerica:       0000000000 Autorización: 00766091</t>
  </si>
  <si>
    <t>AS-53986  17/06</t>
  </si>
  <si>
    <t>DEPOSITO VENTAS NETAS D TAR POR EVOPAYMX Autorización: 82707</t>
  </si>
  <si>
    <t>CORTE TERMINAL 16/06</t>
  </si>
  <si>
    <t>COBRO COMIS TAR CRED A NOM EVO0005829536 Autorización: 82708</t>
  </si>
  <si>
    <t>COBRO IMP INST TAR CR A NOM EV0005829536 Autorización: 82709</t>
  </si>
  <si>
    <t>COBRO COMIS TAR DEBIT A NOM EV0005829536 Autorización: 82710</t>
  </si>
  <si>
    <t>COBRO IMP INST TARJ D A NOM EV0005829536 Autorización: 82711</t>
  </si>
  <si>
    <t>DEPOSITO VENTAS NETAS D TAR POR EVOPAYMX Autorización: 190339</t>
  </si>
  <si>
    <t>CORTE TERMINAL 17/06</t>
  </si>
  <si>
    <t>COBRO COMIS TAR CRED A NOM EVO0005829536 Autorización: 190340</t>
  </si>
  <si>
    <t>COBRO IMP INST TAR CR A NOM EV0005829536 Autorización: 190341</t>
  </si>
  <si>
    <t>COBRO COMIS TAR DEBIT A NOM EV0005829536 Autorización: 190342</t>
  </si>
  <si>
    <t>COBRO IMP INST TARJ D A NOM EV0005829536 Autorización: 190343</t>
  </si>
  <si>
    <t>TRASPASO REF.       380252244 AUT. 23409 Referencia Númerica:       0380252244 Autorización: 00023409</t>
  </si>
  <si>
    <t>RF-40602  19/06</t>
  </si>
  <si>
    <t>AGRO Y ACOLCHADOS SA DE CV    Referencia Númerica: DEPOS 0000190617 Autorización: 00028881</t>
  </si>
  <si>
    <t>AS-54058  19/06</t>
  </si>
  <si>
    <t>AGRO Y ACOLCHADOS SA DE CV   Referencia Númerica: DEPOS 0000000000 Autorización: 00090213</t>
  </si>
  <si>
    <t>AS-54059  19/06</t>
  </si>
  <si>
    <t>DEP MIXTO EFVO/DOCT  SUC. TRES GUERRAS,G Referencia Númerica:  0000000000 Autorización: 00919889</t>
  </si>
  <si>
    <t>AS-53954  16/06</t>
  </si>
  <si>
    <t>DEP CHEQUE BNM      1,169.00   Referencia Númerica:       0000000000 Autorización: 00919889</t>
  </si>
  <si>
    <t>TRASPASO   Referencia Númerica: P INT 0000001    Autorización: 00099112</t>
  </si>
  <si>
    <t>DEP MIXTO EFVO/DOCT  SUC. APASEO EL ALTO Referencia Númerica:       0000000000 Autorización: 00249158</t>
  </si>
  <si>
    <t>DEP TRAS TARJETA    5,000.00 Referencia Númerica: 0000000000 Autorización: 00249158</t>
  </si>
  <si>
    <t>DEPOSITO VENTAS NETAS D TAR POR EVOPAYMX Autorización: 81266</t>
  </si>
  <si>
    <t>CORTE TERMINAL 19/06</t>
  </si>
  <si>
    <t>COBRO COMIS TAR CRED A NOM EVO0005829536 Autorización: 81267</t>
  </si>
  <si>
    <t>COBRO IMP INST TAR CR A NOM EV0005829536 Autorización: 81268</t>
  </si>
  <si>
    <t>TRASPASO   Referencia Númerica: P INT 0000001    Autorización: 00071833</t>
  </si>
  <si>
    <t>DEPOSITO VENTAS NETAS D TAR POR EVOPAYMX Autorización: 76534</t>
  </si>
  <si>
    <t>CORTE TERMINAL 20/06</t>
  </si>
  <si>
    <t>COBRO COMIS TAR CRED A NOM EVO0005829536 Autorización: 76535</t>
  </si>
  <si>
    <t>COBRO IMP INST TAR CR A NOM EV0005829536 Autorización: 76536</t>
  </si>
  <si>
    <t>COBRO COMIS TAR DEBIT A NOM EV0005829536 Autorización: 76537</t>
  </si>
  <si>
    <t>COBRO IMP INST TARJ D A NOM EV0005829536 Autorización: 76538</t>
  </si>
  <si>
    <t>859 Referencia Númerica: 1900088 Referencia Alfanúmerica: 0011900088 141 001 PROCURE Autorización: 29736</t>
  </si>
  <si>
    <t>AM 1378</t>
  </si>
  <si>
    <t>TRASPASO REF.       5470000408 AUT. 1856 Referencia Númerica:       5470000408 Autorización: 00018566</t>
  </si>
  <si>
    <t>NIMROD,VAZQUEZ/NAVA   Referencia Númerica: DEPOS 0000000000 Autorización: 00020338</t>
  </si>
  <si>
    <t>RF-40629</t>
  </si>
  <si>
    <t>AGRO Y ACOLCHADOS   Referencia Númerica: D INT 8255085    Autorización: 00048990</t>
  </si>
  <si>
    <t>AS-54168  22/06</t>
  </si>
  <si>
    <t>TRASPASO     Referencia Númerica: P INT 0000001    Autorización: 00063188</t>
  </si>
  <si>
    <t>D-2151</t>
  </si>
  <si>
    <t>F-    Referencia Númerica: DEPOS 0000000000 Autorización: 00068357</t>
  </si>
  <si>
    <t>AS-54133  21/06</t>
  </si>
  <si>
    <t>DEP MIXTO EFVO/DOCT  SUC. JERECUARO,GTO  Referencia Númerica:       0000000000 Autorización: 00767623</t>
  </si>
  <si>
    <t>RF-40650-649  21/06</t>
  </si>
  <si>
    <t>COMPRA OPE TESORERI 368,400.00           Referencia Númerica:       0000000000 Autorización: 00767623</t>
  </si>
  <si>
    <t>DEPOSITO VENTAS NETAS D TAR POR EVOPAYMX Autorización: 79824</t>
  </si>
  <si>
    <t>CORTE TERMINAL 21/06</t>
  </si>
  <si>
    <t>COBRO COMIS TAR CRED A NOM EVO0005829536 Autorización: 79825</t>
  </si>
  <si>
    <t>COBRO IMP INST TAR CR A NOM EV0005829536 Autorización: 79826</t>
  </si>
  <si>
    <t>COBRO COMIS TAR DEBIT A NOM EV0005829536 Autorización: 79827</t>
  </si>
  <si>
    <t>COBRO IMP INST TARJ D A NOM EV0005829536 Autorización: 79828</t>
  </si>
  <si>
    <t>GOBIERNO DIGITAL SA DE CV                Referencia Númerica: DEPOS 0000000000 Autorización: 00013811</t>
  </si>
  <si>
    <t>RF-40700 23/06</t>
  </si>
  <si>
    <t>TRASPASO     Referencia Númerica: P INT 0000001    Autorización: 00033768</t>
  </si>
  <si>
    <t>DEP MIXTO EFVO/DOCT  SUC. TRES GUERRAS,G Referencia Númerica:       0000000000 Autorización: 00922278</t>
  </si>
  <si>
    <t>AS-54131  21/06</t>
  </si>
  <si>
    <t>DEP CHEQUE BNM      4,395.00             Referencia Númerica:       0000000000 Autorización: 00922278</t>
  </si>
  <si>
    <t>SERVICIO 77755 PLACAS GN34475            Referencia Númerica: DEPOS 0000077755 Autorización: 00079754</t>
  </si>
  <si>
    <t>AS-54284  26/06</t>
  </si>
  <si>
    <t>COBRO COMIS TAR CRED A NOM EVO0005829536 Autorización: 76201</t>
  </si>
  <si>
    <t>DEPOSITO VENTAS NETAS D TAR POR EVOPAYMX Autorización: 76200</t>
  </si>
  <si>
    <t>CORTE TERMINAL 22/06</t>
  </si>
  <si>
    <t>COBRO IMP INST TAR CR A NOM EV0005829536 Autorización: 76202</t>
  </si>
  <si>
    <t>COBRO COMIS TAR DEBIT A NOM EV0005829536 Autorización: 76203</t>
  </si>
  <si>
    <t>COBRO IMP INST TARJ D A NOM EV0005829536 Autorización: 76204</t>
  </si>
  <si>
    <t>DEPOSITO DE          SUC. APASEO EL ALTO Referencia Númerica:       0000000000 Autorización: 00252012</t>
  </si>
  <si>
    <t>RF-40764  26/06</t>
  </si>
  <si>
    <t>DEP EN EFECTIVO     43,200.00            Referencia Númerica:       0000000000 Autorización: 00252012</t>
  </si>
  <si>
    <t>MARIO,VELAZQUEZ/AGUILAR    Referencia Númerica: DEPOS 0000230617 Autorización: 00048872</t>
  </si>
  <si>
    <t>AS-54199  23/06</t>
  </si>
  <si>
    <t>TRASPASO    Referencia Númerica: P INT 0000001    Autorización: 00103577</t>
  </si>
  <si>
    <t>D-2527</t>
  </si>
  <si>
    <t>DEPOSITO EN EFECTIV SUC. CELAYA,GTO      Referencia Númerica:       0000000000 Autorización: 00393975</t>
  </si>
  <si>
    <t>RF-40715  23/06</t>
  </si>
  <si>
    <t>SISTEMAS ELECTRONICOS PARA GAS DE CELAYA Referencia Númerica: DEPOS 0000148331 Autorización: 00148331</t>
  </si>
  <si>
    <t>RF-40714  23/06</t>
  </si>
  <si>
    <t>MARIO,VELAZQUEZ/AGUILAR  Referencia Númerica: DEPOS 0000000000 Autorización: 00150868</t>
  </si>
  <si>
    <t>DEPOSITO VENTAS NETAS D TAR POR EVOPAYMX Autorización: 79517</t>
  </si>
  <si>
    <t>CORTE TERMINAL 23/06</t>
  </si>
  <si>
    <t>COBRO COMIS TAR CRED A NOM EVO0005829536 Autorización: 79518</t>
  </si>
  <si>
    <t>COBRO IMP INST TAR CR A NOM EV0005829536 Autorización: 79519</t>
  </si>
  <si>
    <t>COBRO COMIS TAR DEBIT A NOM EV0005829536 Autorización: 79520</t>
  </si>
  <si>
    <t>COBRO IMP INST TARJ D A NOM EV0005829536 Autorización: 79521</t>
  </si>
  <si>
    <t>DEPOSITO VENTAS NETAS D TAR POR EVOPAYMX Autorización: 179394</t>
  </si>
  <si>
    <t>CORTE TERMINAL 24/06</t>
  </si>
  <si>
    <t>COBRO COMIS TAR CRED A NOM EVO0005829536 Autorización: 179395</t>
  </si>
  <si>
    <t>COBRO IMP INST TAR CR A NOM EV0005829536 Autorización: 179396</t>
  </si>
  <si>
    <t>COBRO COMIS TAR DEBIT A NOM EV0005829536 Autorización: 179397</t>
  </si>
  <si>
    <t>COBRO IMP INST TARJ D A NOM EV0005829536 Autorización: 179398</t>
  </si>
  <si>
    <t>DANIEL,VEGA/CUELLAR   Referencia Númerica:       0000000000 Autorización: 00124604</t>
  </si>
  <si>
    <t>RF-40761  26/06</t>
  </si>
  <si>
    <t>DEPOSITO DE          SUC. CELAYA,GTO     Referencia Númerica:       0000000000 Autorización: 00395912</t>
  </si>
  <si>
    <t>RF-40765  26/06</t>
  </si>
  <si>
    <t>DEP TRAS TARJETA    197,506.08           Referencia Númerica:       0000000000 Autorización: 00395912</t>
  </si>
  <si>
    <t>TRASPASO     Referencia Númerica:       0000075822 Autorización: 00075822</t>
  </si>
  <si>
    <t>SEGUN ORDEN SERVICIO 77889               Referencia Númerica:       0000260617 Autorización: 00146755</t>
  </si>
  <si>
    <t>AS-54280  26/06</t>
  </si>
  <si>
    <t>PAGO RECIBIDO DE    658550417775         Referencia Númerica:       8550417775 Autorización: 00339227</t>
  </si>
  <si>
    <t>AS-54282  26/06</t>
  </si>
  <si>
    <t>COBRO COMIS TAR CRED A NOM EVO0005829536 Autorización: 79151</t>
  </si>
  <si>
    <t>DEPOSITO VENTAS NETAS D TAR POR EVOPAYMX Autorización: 79150</t>
  </si>
  <si>
    <t>CORTE TERMINAL 26/06</t>
  </si>
  <si>
    <t>COBRO IMP INST TAR CR A NOM EV0005829536 Autorización: 79152</t>
  </si>
  <si>
    <t>COBRO COMIS TAR DEBIT A NOM EV0005829536 Autorización: 79153</t>
  </si>
  <si>
    <t>COBRO IMP INST TARJ D A NOM EV0005829536 Autorización: 79154</t>
  </si>
  <si>
    <t>DEP MIXTO EFVO/DOCT  SUC. APASEO EL GDE, Referencia Númerica:       0000000000 Autorización: 00995262</t>
  </si>
  <si>
    <t>DEP CHEQUE BNM      15,000.00            Referencia Númerica:       0000000000 Autorización: 00995262</t>
  </si>
  <si>
    <t>AGRO Y ACOLCHADOS SA DE CV               Referencia Númerica:       0000270617 Autorización: 00064146</t>
  </si>
  <si>
    <t>TRASPASO       Referencia Númerica:       0000070948 Autorización: 00070948</t>
  </si>
  <si>
    <t>PAGO RECIBIDO DE    181720417871         Referencia Númerica:       1720417871 Autorización: 00136565</t>
  </si>
  <si>
    <t>DEP MIXTO EFVO/DOCT  SUC. GLORIETA EL PI Referencia Númerica:       0000000000 Autorización: 00291980</t>
  </si>
  <si>
    <t>DEP CHEQUE BNM      9,176.82             Referencia Númerica:       0000000000 Autorización: 00291980</t>
  </si>
  <si>
    <t>DEP MIXTO EFVO/DOCT  SUC. GLORIETA EL PI Referencia Númerica:       0000000000 Autorización: 00291634</t>
  </si>
  <si>
    <t>DEP CHEQUE BNM      87,939.40            Referencia Númerica:       0000000000 Autorización: 00291634</t>
  </si>
  <si>
    <t>DEP MIXTO EFVO/DOCT  SUC. GLORIETA EL PI Referencia Númerica:       0000000000 Autorización: 00291621</t>
  </si>
  <si>
    <t>DEP CHEQUE BNM      7,327.38    Referencia Númerica:       0000000000 Autorización: 00291621</t>
  </si>
  <si>
    <t>SERV 77959 PLACAS GM88095    Referencia Númerica:       0000077959 Autorización: 00137176</t>
  </si>
  <si>
    <t>ALFONSO,VELASQUEZ/AGUILAR   Referencia Númerica:       0000270617 Autorización: 00169320</t>
  </si>
  <si>
    <t>COBRO COMIS TAR CRED A NOM EVO0005829536 Autorización: 72635</t>
  </si>
  <si>
    <t>COBRO IMP INST TAR CR A NOM EV0005829536 Autorización: 72636</t>
  </si>
  <si>
    <t>DEPOSITO VENTAS NETAS D TAR POR EVOPAYMX Autorización: 72634</t>
  </si>
  <si>
    <t>TRASPASO       Referencia Númerica: P INT 0000001    Autorización: 00069162</t>
  </si>
  <si>
    <t>PATRICIA,RODRIGUEZ/HERNANDEZ     Referencia Númerica: DEPOS 0000071724 Autorización: 00071724</t>
  </si>
  <si>
    <t>SERVICIO 77997 PLACASGRT7251   Referencia Númerica: DEPOS 0000077997 Autorización: 00082261</t>
  </si>
  <si>
    <t>ROTULA DERECHA     Referencia Númerica: D INT 1598800    Autorización: 00218742</t>
  </si>
  <si>
    <t>Yaris Rojo Efren Salas    Referencia Númerica: D INT 0242153    Autorización: 00262312</t>
  </si>
  <si>
    <t>DEPOSITO VENTAS NETAS D TAR POR EVOPAYMX Referencia Númerica:       0005829536 Autorización: 00072718</t>
  </si>
  <si>
    <t>COBRO COMIS TAR DEBIT A NOM EV0005829536 Referencia Númerica:       0005829536 Autorización: 00072719</t>
  </si>
  <si>
    <t>COBRO IMP INST TARJ D A NOM EV0005829536 Referencia Númerica:       0005829536 Autorización: 00072720</t>
  </si>
  <si>
    <t>DEP MIXTO EFVO/DOCT  SUC. TRES GUERRAS,G Referencia Númerica:       0000000000 Autorización: 00926333</t>
  </si>
  <si>
    <t>DEP CHEQUE BNM      1,169.00    Referencia Númerica:       0000000000 Autorización: 00926333</t>
  </si>
  <si>
    <t>TRASPASO    Referencia Númerica: P INT 0000001    Autorización: 00093503</t>
  </si>
  <si>
    <t>D-3440</t>
  </si>
  <si>
    <t>Yaris Rojo Efren Salad    Referencia Númerica: D INT 0242153    Autorización: 00631118</t>
  </si>
  <si>
    <t>CONFIRMADO 29/03</t>
  </si>
  <si>
    <t>EFREN SA</t>
  </si>
  <si>
    <t>1317N/17</t>
  </si>
  <si>
    <t>pelicula antiasalto Yaris rojo E Salas   Referencia Númerica: D INT 0242153    Autorización: 00718469</t>
  </si>
  <si>
    <t>PVA</t>
  </si>
  <si>
    <t>Seguro Yaris Rojo Efren Salas   Referencia Númerica: D INT 0242153    Autorización: 00718793</t>
  </si>
  <si>
    <t>Proteccion Extendida Yaris R E Salas     Referencia Númerica: D INT 0242153    Autorización: 00719493</t>
  </si>
  <si>
    <t>DEPOSITO EN EFECTIV SUC. GLORIETA EL PIP Referencia Númerica:       0000000000 Autorización: 00293976</t>
  </si>
  <si>
    <t>TRASPASO     Referencia Númerica: P INT 0000001    Autorización: 00128004</t>
  </si>
  <si>
    <t>D-3441</t>
  </si>
  <si>
    <t>ITR RIEGO   Referencia Númerica: D INT 7461615    Autorización: 00054697</t>
  </si>
  <si>
    <t>OC 603 NH INABATA    Referencia Númerica: DEPOS 0000263951 Autorización: 00263951</t>
  </si>
  <si>
    <t>3006017     Referencia Númerica: DEPOS 0003006017 Autorización: 00272243</t>
  </si>
  <si>
    <t>SU RENDIMIENTO     Referencia Númerica:       0000000000 Autorización: 07413008</t>
  </si>
  <si>
    <t>Abono por instrucciones de Sucursal: 519 Referencia Númerica: 0 Referencia Alfanúmerica: F- Autorización: 28626</t>
  </si>
  <si>
    <t>AS-54515 03/07</t>
  </si>
  <si>
    <t>Abono por instrucciones de Sucursal: 519 Referencia Númerica: 35429 Referencia Alfanúmerica: BIDASEM Autorización: 35429</t>
  </si>
  <si>
    <t>AS-54510 03/07</t>
  </si>
  <si>
    <t>CORTE TERMINAL 30/06</t>
  </si>
  <si>
    <t>DEPOSITO VENTAS NETAS D TAR POR EVOPAYMX Autorización: 189881</t>
  </si>
  <si>
    <t>CORTE TERMINAL 01/07</t>
  </si>
  <si>
    <t>COBRO COMIS TAR CRED A NOM EVO0005829536 Autorización: 189882</t>
  </si>
  <si>
    <t>COBRO IMP INST TAR CR A NOM EV0005829536 Autorización: 189883</t>
  </si>
  <si>
    <t>COBRO COMIS TAR DEBIT A NOM EV0005829536 Autorización: 189884</t>
  </si>
  <si>
    <t>COBRO IMP INST TARJ D A NOM EV0005829536 Autorización: 189885</t>
  </si>
  <si>
    <t>DEP MIXTO EFVO/DOCT  SUC. TRES GUERRAS,G Referencia Númerica:       0000000000 Autorización: 00928543</t>
  </si>
  <si>
    <t>AS-54474 01/07</t>
  </si>
  <si>
    <t>DEP CHEQUE BNM      3,320.00             Referencia Númerica:       0000000000 Autorización: 00928543</t>
  </si>
  <si>
    <t>AGRO Y ACOLCHADOS SA DE CV               Referencia Númerica: DEPOS 0000030717 Autorización: 00090532</t>
  </si>
  <si>
    <t>AS-54514 03/07</t>
  </si>
  <si>
    <t>TRASPASO       Referencia Númerica: P INT 0000001    Autorización: 00103439</t>
  </si>
  <si>
    <t>D-257</t>
  </si>
  <si>
    <t>JOSE,PACHECO/BARBOSA                     Referencia Númerica: DEPOS 0000000000 Autorización: 00109930</t>
  </si>
  <si>
    <t>AS-54556 04/07</t>
  </si>
  <si>
    <t xml:space="preserve">PACHECO BARBOSA JOSE </t>
  </si>
  <si>
    <t>TRASPASO REF        380252244 AUT. 17158 Referencia Númerica:       0380252244 Autorización: 00117158</t>
  </si>
  <si>
    <t>D-255</t>
  </si>
  <si>
    <t>TRASPASO     Referencia Númerica: P INT 0000001    Autorización: 00124105</t>
  </si>
  <si>
    <t>I-531</t>
  </si>
  <si>
    <t>DEPOSITO VENTAS NETAS D TAR POR EVOPAYMX Autorización: 81935</t>
  </si>
  <si>
    <t>CORTE TERMINAL 12/07</t>
  </si>
  <si>
    <t>COBRO COMIS TAR DEBIT A NOM EV0005829536 Autorización: 81936</t>
  </si>
  <si>
    <t>COBRO IMP INST TARJ D A NOM EV0005829536 Autorización: 81937</t>
  </si>
  <si>
    <t>DEP MIXTO EFVO/DOCT  SUC. TRES GUERRAS,G Referencia Númerica:       0000000000 Autorización: 00929199</t>
  </si>
  <si>
    <t>AS-54516 03/07</t>
  </si>
  <si>
    <t>DEP CHEQUE BNM      3,169.00             Referencia Númerica:       0000000000 Autorización: 00929199</t>
  </si>
  <si>
    <t>DEP MIXTO EFVO/DOCT  SUC. TRES GUERRAS,G Referencia Númerica:       0000000000 Autorización: 00929218</t>
  </si>
  <si>
    <t>RF-40958 03/07</t>
  </si>
  <si>
    <t>OCHOMANN SIORDIA PAULO ALBERT</t>
  </si>
  <si>
    <t>DEP CHEQUE BNM      201,500.00           Referencia Númerica:       0000000000 Autorización: 00929218</t>
  </si>
  <si>
    <t>TRASPASO        Referencia Númerica: P INT 0000001    Autorización: 00074807</t>
  </si>
  <si>
    <t>DEP MIXTO EFVO/DOCT  SUC. TRES GUERRAS,G Referencia Númerica:       0000000000 Autorización: 00929266</t>
  </si>
  <si>
    <t>RF-40981 04/07</t>
  </si>
  <si>
    <t>RIVERA AGUADO JOSUE MARIO</t>
  </si>
  <si>
    <t>DEP CHEQUE BNM      200,000.00           Referencia Númerica:       0000000000 Autorización: 00929266</t>
  </si>
  <si>
    <t>COBRO COMIS TAR DEBIT A NOM EV0005829536 Autorización: 79775</t>
  </si>
  <si>
    <t>DEPOSITO VENTAS NETAS D TAR POR EVOPAYMX Autorización: 79774</t>
  </si>
  <si>
    <t>AS-54828  13/07</t>
  </si>
  <si>
    <t>COBRO IMP INST TARJ D A NOM EV0005829536 Autorización: 79776</t>
  </si>
  <si>
    <t>Abono por instrucciones de Sucursal: 519 Referencia Númerica: 957 Referencia Alfanúmerica: 957 Autorización: 14744</t>
  </si>
  <si>
    <t>LIMPIADORES MAGDA AGUIRRE                Referencia Númerica: D INT 0507171    Autorización: 00073263</t>
  </si>
  <si>
    <t>RF-15061  15/07</t>
  </si>
  <si>
    <t>DEPOSITO EN EFECTIV SUC. APASEO EL ALTO, Referencia Númerica:       0000000000 Autorización: 00258299</t>
  </si>
  <si>
    <t>AS-54725-15057  10/07</t>
  </si>
  <si>
    <t>SERVICIO 78262 PLACAS GN33826            Referencia Númerica: DEPOS 0000074718 Autorización: 00074718</t>
  </si>
  <si>
    <t>AS-54611 05/07</t>
  </si>
  <si>
    <t>TRASPASO    Referencia Númerica: P INT 0000001    Autorización: 00088849</t>
  </si>
  <si>
    <t>D-1041</t>
  </si>
  <si>
    <t>ANTICIPO RAV 4        Referencia Númerica: D INT 0050717    Autorización: 00178208</t>
  </si>
  <si>
    <t>RF-41007  05/07</t>
  </si>
  <si>
    <t>DEPOSITO EN EFECTIV SUC. CUBILETE GTO    Referencia Númerica:       0000000000 Autorización: 00005753</t>
  </si>
  <si>
    <t>AS-54610  05/07</t>
  </si>
  <si>
    <t>DEP MIXTO EFVO/DOCT  SUC. TRES GUERRAS,G Referencia Númerica:       0000000000 Autorización: 00930928</t>
  </si>
  <si>
    <t>RF-40977 04/07</t>
  </si>
  <si>
    <t>TIRADO GONZALEZ FRANCISCO</t>
  </si>
  <si>
    <t>DEP CHEQUE BNM      2,900.00             Referencia Númerica:       0000000000 Autorización: 00930928</t>
  </si>
  <si>
    <t>PATRICIA,RODRIGUEZ/HERNANDEZ             Referencia Númerica: DEPOS 0000000000 Autorización: 00066722</t>
  </si>
  <si>
    <t>RF-41063 06/07</t>
  </si>
  <si>
    <t>RODRIGUEZ HERNANDEZ PATRICIA</t>
  </si>
  <si>
    <t>TRASPASO    Referencia Númerica: P INT 0000001    Autorización: 00070599</t>
  </si>
  <si>
    <t>servicio coche       Referencia Númerica: D INT 6198400    Autorización: 00389107</t>
  </si>
  <si>
    <t>AS-54681 08/07</t>
  </si>
  <si>
    <t>APARTADO SIENNA   Referencia Númerica: D INT 6187500    Autorización: 00390890</t>
  </si>
  <si>
    <t>RF-41054 07/07</t>
  </si>
  <si>
    <t>TTRASNPORTES Y SERV EL CUERVO</t>
  </si>
  <si>
    <t>VILLAGRAN EN MOVIMIENTO SA DE CV         Referencia Númerica: DEPOS 0000185836 Autorización: 00185836</t>
  </si>
  <si>
    <t>AS-54680 07/07</t>
  </si>
  <si>
    <t>CAMARA DE REVERSA HILUX    Referencia Númerica: D INT 1546401    Autorización: 00488144</t>
  </si>
  <si>
    <t>RF-41063 07/07</t>
  </si>
  <si>
    <t>APARTADO SIENNA   Referencia Númerica: D INT 1520601    Autorización: 00488849</t>
  </si>
  <si>
    <t>RF-41061 07/07</t>
  </si>
  <si>
    <t>MANTO F      Referencia Númerica: D INT 0062716    Autorización: 00611146</t>
  </si>
  <si>
    <t>AS-54693 08/08</t>
  </si>
  <si>
    <t>Dep mixto Efec/Doctos BNM Sucursal: 104 Referencia Númerica: 0 Referencia Alfanúmerica:  Autorización: 406836</t>
  </si>
  <si>
    <t>AS-54668 07/07</t>
  </si>
  <si>
    <t>DEP CHEQUE BNM Sucursal: 104 Referencia Númerica: 0 Referencia Alfanúmerica: 2,680.00 Autorización: 406836</t>
  </si>
  <si>
    <t xml:space="preserve"> 519 Referencia Númerica: 41003 Referencia Alfanúmerica: ANA CRISTINA,ABOYTES/JARAMILLO Autorización: 41003</t>
  </si>
  <si>
    <t>RF-41106  10/07</t>
  </si>
  <si>
    <t>TRASPASO     Referencia Númerica: P INT 0000001    Autorización: 00092070</t>
  </si>
  <si>
    <t>D-1040</t>
  </si>
  <si>
    <t>AGRO Y ACOLCHADOS SA DE CV               Referencia Númerica: DEPOS 0000100717 Autorización: 00099121</t>
  </si>
  <si>
    <t>AS-54730  10/07</t>
  </si>
  <si>
    <t>DVD SIENNA     Referencia Númerica: D INT 6270700    Autorización: 00338616</t>
  </si>
  <si>
    <t>RF-41111 11/07</t>
  </si>
  <si>
    <t>ACCESORIOS SIENNA       Referencia Númerica: D INT 7337200    Autorización: 00339193</t>
  </si>
  <si>
    <t>RF-41108  11/07</t>
  </si>
  <si>
    <t>AUTOMOVIL NUEVO MARCA TOYOTA MODELO 2017 Referencia Númerica: D INT 1395717    Autorización: 00040661</t>
  </si>
  <si>
    <t>RF-41120 11/07</t>
  </si>
  <si>
    <t>NUM ORDEN S0000078451     Referencia Númerica: DEPOS 0000000025 Autorización: 00031928</t>
  </si>
  <si>
    <t>AS-54755  11/07</t>
  </si>
  <si>
    <t>DEP MIXTO EFVO/DOCT  SUC. TRES GUERRAS,G Referencia Númerica:       0000000000 Autorización: 00933438</t>
  </si>
  <si>
    <t>AS-54726  10/07</t>
  </si>
  <si>
    <t>DEP CHEQUE BNM      4,465.00  Referencia Númerica:       0000000000 Autorización: 00933438</t>
  </si>
  <si>
    <t>TRASPASO       Referencia Númerica: P INT 0000001    Autorización: 00074422</t>
  </si>
  <si>
    <t>D-1039</t>
  </si>
  <si>
    <t>NUM DE ORDEN T0000078404      Referencia Númerica: DEPOS 0000000025 Autorización: 00146848</t>
  </si>
  <si>
    <t>AS-54771  11/07</t>
  </si>
  <si>
    <t>NUM ORDEN S0000078472   Referencia Númerica: DEPOS 0000000025 Autorización: 00153126</t>
  </si>
  <si>
    <t>AS-54852  13/07</t>
  </si>
  <si>
    <t>DEPOSITO VENTAS NETAS D TAR POR EVOPAYMX Referencia Númerica:       0005829536 Autorización: 00081680</t>
  </si>
  <si>
    <t>COBRO COMIS TAR CRED A NOM EVO0005829536 Referencia Númerica:       0005829536 Autorización: 00081681</t>
  </si>
  <si>
    <t>COBRO IMP INST TAR CR A NOM EV0005829536 Referencia Númerica:       0005829536 Autorización: 00081682</t>
  </si>
  <si>
    <t>2151764 TACOMA SERV 50 000 KM KM 50 000  Referencia Númerica: D INT 0011346    Autorización: 00207627</t>
  </si>
  <si>
    <t>CONFIRMADO 01/08</t>
  </si>
  <si>
    <t>DEPOSITO VENTAS NETAS D TAR POR EVOPAYMX Autorización: 81019</t>
  </si>
  <si>
    <t>CORTE TERMINAL 13/07</t>
  </si>
  <si>
    <t>COBRO COMIS TAR CRED A NOM EVO0005829536 Autorización: 81020</t>
  </si>
  <si>
    <t>COBRO IMP INST TAR CR A NOM EV0005829536 Autorización: 81021</t>
  </si>
  <si>
    <t>COBRO COMIS TAR DEBIT A NOM EV0005829536 Autorización: 81022</t>
  </si>
  <si>
    <t>COBRO IMP INST TARJ D A NOM EV0005829536 Autorización: 81023</t>
  </si>
  <si>
    <t>1398983 Referencia Alfanúmerica: GHP713A C7HS820700 AISIN AUTOMOTIVE GTO Autorización: 404323</t>
  </si>
  <si>
    <t>AS-54996  19/07</t>
  </si>
  <si>
    <t>DEP MIXTO EFVO/DOCT  SUC. TRES GUERRAS,G Referencia Númerica:       0000000000 Autorización: 00935694</t>
  </si>
  <si>
    <t>RF-41168  13/07</t>
  </si>
  <si>
    <t>DEP CHEQUE BNM      50,000.00            Referencia Númerica:       0000000000 Autorización: 00935694</t>
  </si>
  <si>
    <t>DEP MIXTO EFVO/DOCT  SUC. TRES GUERRAS,G Referencia Númerica:       0000000000 Autorización: 00935733</t>
  </si>
  <si>
    <t>AS-54824  13/07</t>
  </si>
  <si>
    <t>DEP CHEQUE BNM      2,714.01             Referencia Númerica:       0000000000 Autorización: 00935733</t>
  </si>
  <si>
    <t>TRASPASO    Referencia Númerica: P INT 0000001    Autorización: 00124275</t>
  </si>
  <si>
    <t>D-1495</t>
  </si>
  <si>
    <t>ANTEL MACARIO,ALFARO/GAMEZ               Referencia Númerica: DEPOS 0000317702 Autorización: 00317702</t>
  </si>
  <si>
    <t>RF-41197  14/07</t>
  </si>
  <si>
    <t>Dep mixto Efec/Doctos BNM Sucursal: 104 Referencia Númerica: 0 Referencia Alfanúmerica:  Autorización: 412216</t>
  </si>
  <si>
    <t>AS-54864  14/07</t>
  </si>
  <si>
    <t>DEP CHEQUE BNM Sucursal: 104 Referencia Númerica: 0 Referencia Alfanúmerica: 16,699.29 Autorización: 412216</t>
  </si>
  <si>
    <t>Depósito de efectivo Sucursal: 267 Referencia Númerica: 0 Referencia Alfanúmerica:  Autorización: 874064</t>
  </si>
  <si>
    <t>RF-41211  15/07</t>
  </si>
  <si>
    <t>Depósito de efectivo Sucursal: 267 Referencia Númerica: 0 Referencia Alfanúmerica:  Autorización: 873526</t>
  </si>
  <si>
    <t>DEPOSITO VENTAS NETAS D TAR POR EVOPAYMX Autorización: 81242</t>
  </si>
  <si>
    <t>CORTE TERMINAL 14/07</t>
  </si>
  <si>
    <t>COBRO COMIS TAR CRED A NOM EVO0005829536 Autorización: 81243</t>
  </si>
  <si>
    <t>COBRO IMP INST TAR CR A NOM EV0005829536 Autorización: 81244</t>
  </si>
  <si>
    <t>COBRO COMIS TAR DEBIT A NOM EV0005829536 Autorización: 81245</t>
  </si>
  <si>
    <t>COBRO IMP INST TARJ D A NOM EV0005829536 Autorización: 81246</t>
  </si>
  <si>
    <t>DEPOSITO VENTAS NETAS D TAR POR EVOPAYMX Autorización: 186941</t>
  </si>
  <si>
    <t>CORTE TERMINAL 15/07</t>
  </si>
  <si>
    <t>COBRO COMIS TAR CRED A NOM EVO0005829536 Autorización: 186942</t>
  </si>
  <si>
    <t>COBRO IMP INST TAR CR A NOM EV0005829536 Autorización: 186943</t>
  </si>
  <si>
    <t>COBRO COMIS TAR DEBIT A NOM EV0005829536 Autorización: 186944</t>
  </si>
  <si>
    <t>COBRO IMP INST TARJ D A NOM EV0005829536 Autorización: 186945</t>
  </si>
  <si>
    <t>COBRO DE CUOTA TPV CEL A NOM E0005829536 Autorización: 664830</t>
  </si>
  <si>
    <t>COBRO IMP CUOTA TPV CEL A NOM 0005829536 Autorización: 664828</t>
  </si>
  <si>
    <t>TRASPASO      Referencia Númerica: P INT 0000001    Autorización: 00096911</t>
  </si>
  <si>
    <t>D-1496</t>
  </si>
  <si>
    <t>AGRO Y ACOLCHADOS SA DE CV     Referencia Númerica: DEPOS 0000170717 Autorización: 00113347</t>
  </si>
  <si>
    <t>DEPOSITO VENTAS NETAS D TAR POR EVOPAYMX Autorización: 84675</t>
  </si>
  <si>
    <t>CORTE TERMINAL 17/07</t>
  </si>
  <si>
    <t>COBRO COMIS TAR CRED A NOM EVO0005829536 Autorización: 84676</t>
  </si>
  <si>
    <t>COBRO IMP INST TAR CR A NOM EV0005829536 Autorización: 84677</t>
  </si>
  <si>
    <t>COBRO COMIS TAR DEBIT A NOM EV0005829536 Autorización: 84678</t>
  </si>
  <si>
    <t>COBRO IMP INST TARJ D A NOM EV0005829536 Autorización: 84679</t>
  </si>
  <si>
    <t>VILLAGRAN EN MOVIMIENTO SA DE CV         Referencia Númerica: DEPOS 0000088854 Autorización: 00088854</t>
  </si>
  <si>
    <t>AS-54999  19/07</t>
  </si>
  <si>
    <t>DEP MIXTO EFVO/DOCT  SUC. COMONFORT,GTO  Referencia Númerica:       0000000000 Autorización: 00791266</t>
  </si>
  <si>
    <t>AR-15105  21/07</t>
  </si>
  <si>
    <t>DEP TRAS TARJETA    2,333.00  Referencia Númerica:  0000000000 Autorización: 00791266</t>
  </si>
  <si>
    <t>PAGO SERVICIO TUNDRA 180717  Referencia Númerica: D INT 9150290    Autorización: 00250331</t>
  </si>
  <si>
    <t>DEPOSITO S.B.C.      SUC. SUC.NIETO PI@A Referencia Númerica:       0000000000 Autorización: 00004733</t>
  </si>
  <si>
    <t>RF-41260  19/07</t>
  </si>
  <si>
    <t>DEPOSITO VENTAS NETAS D TAR POR EVOPAYMX Referencia Númerica:       0005829536 Autorización: 00082047</t>
  </si>
  <si>
    <t>CORTE TERMINAL 18/07</t>
  </si>
  <si>
    <t>COBRO COMIS TAR CRED A NOM EVO0005829536 Referencia Númerica:       0005829536 Autorización: 00082048</t>
  </si>
  <si>
    <t>COBRO IMP INST TAR CR A NOM EV0005829536 Referencia Númerica:       0005829536 Autorización: 00082049</t>
  </si>
  <si>
    <t>COBRO COMIS TAR DEBIT A NOM EV0005829536 Referencia Númerica:       0005829536 Autorización: 00082050</t>
  </si>
  <si>
    <t>COBRO IMP INST TARJ D A NOM EV0005829536 Referencia Númerica:       0005829536 Autorización: 00082051</t>
  </si>
  <si>
    <t>1907017       Referencia Númerica: DEPOS 0000049069 Autorización: 00049069</t>
  </si>
  <si>
    <t>AS-55030  20/07</t>
  </si>
  <si>
    <t>TRASPASO     Referencia Númerica: P INT 0000001    Autorización: 00077470</t>
  </si>
  <si>
    <t>D-2434</t>
  </si>
  <si>
    <t>MARIA GRACIA,RODRIGUEZ/MARTINEZ   Referencia Númerica: DEPOS 0000000000 Autorización: 00087511</t>
  </si>
  <si>
    <t>AS-55035  20/07</t>
  </si>
  <si>
    <t>S0000078725   Referencia Númerica: DEPOS 0000190717 Autorización: 00093388</t>
  </si>
  <si>
    <t>AS-55032  20/07</t>
  </si>
  <si>
    <t>DEPOSITO VENTAS NETAS D TAR POR EVOPAYMX Autorización: 83930</t>
  </si>
  <si>
    <t>CORTE TERMINAL 19/07</t>
  </si>
  <si>
    <t>COBRO COMIS TAR CRED A NOM EVO0005829536 Autorización: 83931</t>
  </si>
  <si>
    <t>COBRO IMP INST TAR CR A NOM EV0005829536 Autorización: 83932</t>
  </si>
  <si>
    <t>COBRO COMIS TAR DEBIT A NOM EV0005829536 Autorización: 83933</t>
  </si>
  <si>
    <t>COBRO IMP INST TARJ D A NOM EV0005829536 Autorización: 83934</t>
  </si>
  <si>
    <t>CORTE TERMINAL 20/07</t>
  </si>
  <si>
    <t>TRASPASO REF.       10666007 AUT. 22508  Referencia Númerica:       0010666007 Autorización: 00022508</t>
  </si>
  <si>
    <t>E-176</t>
  </si>
  <si>
    <t>DEP MIXTO EFVO/DOCT  SUC. TRES GUERRAS,G Referencia Númerica:       0000000000 Autorización: 00939998</t>
  </si>
  <si>
    <t>AS-55069  20/07</t>
  </si>
  <si>
    <t>DEP CHEQUE BNM      1,169.00             Referencia Númerica:       0000000000 Autorización: 00939998</t>
  </si>
  <si>
    <t>DEP MIXTO EFVO/DOCT  SUC. TECNOLOGICO CE Referencia Númerica:       0000000000 Autorización: 00835375</t>
  </si>
  <si>
    <t>RF-23000  21/07</t>
  </si>
  <si>
    <t>DEP TRAS TARJETA    23,000.00            Referencia Númerica:       0000000000 Autorización: 00835375</t>
  </si>
  <si>
    <t>TRASPASO REF.       5470000416 AUT. 6897 Referencia Númerica:       5470000416 Autorización: 00068970</t>
  </si>
  <si>
    <t>E-157</t>
  </si>
  <si>
    <t>VILLAGRAN EN MOVIMIENTO SA DE CV         Referencia Númerica: DEPOS 0000210717 Autorización: 00139968</t>
  </si>
  <si>
    <t>CONFIRMADO 25/07</t>
  </si>
  <si>
    <t>S-78895</t>
  </si>
  <si>
    <t>DEPOSITO DE          SUC. S LUIS DE LA P Referencia Númerica:       0000000000 Autorización: 00889129</t>
  </si>
  <si>
    <t>RF-41319  21/07</t>
  </si>
  <si>
    <t>DEP EN EFECTIVO     34,705.79            Referencia Númerica:       0000000000 Autorización: 00889129</t>
  </si>
  <si>
    <t>FLEET 2 AF BANREGIO ORDEN 50764          Referencia Númerica: D INT 0067072    Autorización: 00657340</t>
  </si>
  <si>
    <t>AS-55234  24/07</t>
  </si>
  <si>
    <t>TRASPASO     Referencia Númerica: P INT 0000001    Autorización: 00226502</t>
  </si>
  <si>
    <t>D-2433</t>
  </si>
  <si>
    <t>DEPOSITO VENTAS NETAS D TAR POR EVOPAYMX Autorización: 74532</t>
  </si>
  <si>
    <t>CORTE TERMINAL 21/07</t>
  </si>
  <si>
    <t>COBRO COMIS TAR CRED A NOM EVO0005829536 Autorización: 74533</t>
  </si>
  <si>
    <t>COBRO IMP INST TAR CR A NOM EV0005829536 Autorización: 74534</t>
  </si>
  <si>
    <t>COBRO COMIS TAR DEBIT A NOM EV0005829536 Autorización: 74535</t>
  </si>
  <si>
    <t>COBRO IMP INST TARJ D A NOM EV0005829536 Autorización: 74536</t>
  </si>
  <si>
    <t>DEPOSITO VENTAS NETAS D TAR POR EVOPAYMX Autorización: 169453</t>
  </si>
  <si>
    <t>CORTE TERMINAL 22/07</t>
  </si>
  <si>
    <t>COBRO COMIS TAR CRED A NOM EVO0005829536 Autorización: 169454</t>
  </si>
  <si>
    <t>COBRO IMP INST TAR CR A NOM EV0005829536 Autorización: 169455</t>
  </si>
  <si>
    <t>COBRO COMIS TAR DEBIT A NOM EV0005829536 Autorización: 169456</t>
  </si>
  <si>
    <t>COBRO IMP INST TARJ D A NOM EV0005829536 Autorización: 169457</t>
  </si>
  <si>
    <t>DEP MIXTO EFVO/DOCT  SUC. FAJA DE ORO,GT Referencia Númerica:       0000000000 Autorización: 00409314</t>
  </si>
  <si>
    <t>RF-41350  24/07</t>
  </si>
  <si>
    <t>DEP TRAS TARJETA    148,536.00           Referencia Númerica:       0000000000 Autorización: 00409314</t>
  </si>
  <si>
    <t>DEP MIXTO EFVO/DOCT  SUC. YURIRIA,GTO    Referencia Númerica:       0000000000 Autorización: 00689856</t>
  </si>
  <si>
    <t>RF-41352  24/07</t>
  </si>
  <si>
    <t>DEP TRAS TARJETA    261,600.00           Referencia Númerica:       0000000000 Autorización: 00689856</t>
  </si>
  <si>
    <t>DEPOSITO EN EFECTIV SUC. YURIRIA,GTO     Referencia Númerica:       0000000000 Autorización: 00689906</t>
  </si>
  <si>
    <t>RF-41353  24/07</t>
  </si>
  <si>
    <t>VIOLETA LEON MAPI     Referencia Númerica: DEPOS 0000000000 Autorización: 00073490</t>
  </si>
  <si>
    <t>RF-41356  24/07</t>
  </si>
  <si>
    <t>AGRO Y ACOLCHADOS SA DE CV     Referencia Númerica: DEPOS 0000240717 Autorización: 00076251</t>
  </si>
  <si>
    <t>TRASPASO     Referencia Númerica: P INT 0000001    Autorización: 00076326</t>
  </si>
  <si>
    <t>D-2432</t>
  </si>
  <si>
    <t>DEPOSITO EN EFECTIV SUC. ACAMBARO,GTO    Referencia Númerica:       0000000000 Autorización: 00036038</t>
  </si>
  <si>
    <t>RF-41371  24/07</t>
  </si>
  <si>
    <t>COBRO COMIS TAR CRED A NOM EVO0005829536 Autorización: 82716</t>
  </si>
  <si>
    <t xml:space="preserve"> DEPOSITO VENTAS NETAS D TAR POR EVOPAYMX Autorización: 82715</t>
  </si>
  <si>
    <t>CORTE TERMINAL 24/07</t>
  </si>
  <si>
    <t>COBRO IMP INST TAR CR A NOM EV0005829536 Autorización: 82717</t>
  </si>
  <si>
    <t>COBRO COMIS TAR DEBIT A NOM EV0005829536 Autorización: 82718</t>
  </si>
  <si>
    <t>COBRO IMP INST TARJ D A NOM EV0005829536 Autorización: 82719</t>
  </si>
  <si>
    <t>yaris 2017        Referencia Númerica: D INT 0000050    Autorización: 00056094</t>
  </si>
  <si>
    <t>RF-41377  25/07</t>
  </si>
  <si>
    <t>0012012721 141 001 PROCURE   Referencia Númerica: D INT 2012721    Autorización: 00077873</t>
  </si>
  <si>
    <t>TRASPASO     Referencia Númerica: P INT 0000001    Autorización: 00069196</t>
  </si>
  <si>
    <t>VILLAGRAN EN MOVIMIENTO SA DE CV  Referencia Númerica: DEPOS 0000118654 Autorización: 00118654</t>
  </si>
  <si>
    <t>TRANSFERENCIA DE FONDOS     Referencia Númerica: D INT 6086259    Autorización: 00171607</t>
  </si>
  <si>
    <t>RF-41394  25/07</t>
  </si>
  <si>
    <t>DEPOSITO VENTAS NETAS D TAR POR EVOPAYMX Autorización: 79961</t>
  </si>
  <si>
    <t>CORTE TERMINAL 25/07</t>
  </si>
  <si>
    <t>COBRO COMIS TAR CRED A NOM EVO0005829536 Autorización: 79962</t>
  </si>
  <si>
    <t>COBRO IMP INST TAR CR A NOM EV0005829536 Autorización: 79963</t>
  </si>
  <si>
    <t>COBRO COMIS TAR DEBIT A NOM EV0005829536 Autorización: 79964</t>
  </si>
  <si>
    <t>COBRO IMP INST TARJ D A NOM EV0005829536 Autorización: 79965</t>
  </si>
  <si>
    <t>COBRO COMIS TAR EXTRA A NOM EV0005829536 Autorización: 79966</t>
  </si>
  <si>
    <t>COBRO IMP INST TAR EX A NOM EV0005829536 Autorización: 79967</t>
  </si>
  <si>
    <t>PAGO SERVICIO CAMIONETA BIOKRONE Autorización: 75948</t>
  </si>
  <si>
    <t>Pago interban Sucursal: 519 Referencia Númerica: 1 Referencia Alfanúmerica: TRASPASO Autorización: 65220</t>
  </si>
  <si>
    <t>COBRO COMIS TAR CRED A NOM EVO0005829536 Autorización: 84392</t>
  </si>
  <si>
    <t>DEPOSITO VENTAS NETAS D TAR POR EVOPAYMX Autorización: 84391</t>
  </si>
  <si>
    <t>CORTE TERMINAL 26/07</t>
  </si>
  <si>
    <t>COBRO IMP INST TAR CR A NOM EV0005829536 Autorización: 84393</t>
  </si>
  <si>
    <t>COBRO COMIS TAR DEBIT A NOM EV0005829536 Autorización: 84394</t>
  </si>
  <si>
    <t>COBRO IMP INST TARJ D A NOM EV0005829536 Autorización: 84395</t>
  </si>
  <si>
    <t>DEP MIXTO EFVO/DOCT  SUC. CELAYA,GTO     Referencia Númerica:       0000000000 Autorización: 00420847</t>
  </si>
  <si>
    <t>AS-55360  26/07</t>
  </si>
  <si>
    <t>DEP CHEQUE BNM      3,840.00             Referencia Númerica:       0000000000 Autorización: 00420847</t>
  </si>
  <si>
    <t>TRASPASO    Referencia Númerica: P INT 0000001    Autorización: 00083942</t>
  </si>
  <si>
    <t>TRASPASO REF        5470000408 AUT. 5633 Referencia Númerica:       5470000408 Autorización: 00156331</t>
  </si>
  <si>
    <t>DEPOSITO VENTAS NETAS D TAR POR EVOPAYMX Autorización: 85662</t>
  </si>
  <si>
    <t>CORTE TERMINAL 27/07</t>
  </si>
  <si>
    <t>COBRO COMIS TAR CRED A NOM EVO0005829536 Autorización: 85663</t>
  </si>
  <si>
    <t>COBRO IMP INST TAR CR A NOM EV0005829536 Autorización: 85664</t>
  </si>
  <si>
    <t>COBRO COMIS TAR DEBIT A NOM EV0005829536 Autorización: 85665</t>
  </si>
  <si>
    <t>COBRO IMP INST TARJ D A NOM EV0005829536 Autorización: 85666</t>
  </si>
  <si>
    <t>TRASPASO REF        380252244 AUT. 90417 Referencia Númerica:       0380252244 Autorización: 00090417</t>
  </si>
  <si>
    <t>DEPOSITO EN EFECTIV SUC. GLORIETA EL PIP Referencia Númerica:       0000000000 Autorización: 00311505</t>
  </si>
  <si>
    <t>TRASPASO        Referencia Númerica: P INT 0000001    Autorización: 00104210</t>
  </si>
  <si>
    <t>TRASPASO REF        5470000408 AUT. 6876 Referencia Númerica:       5470000408 Autorización: 00168762</t>
  </si>
  <si>
    <t xml:space="preserve">        Referencia Númerica: P INT 0000001    Autorización: 00169686</t>
  </si>
  <si>
    <t>Dep mixto Efec/Doctos BNM Sucursal: 104 Referencia Númerica: 0 Referencia Alfanúmerica:  Autorización: 423161</t>
  </si>
  <si>
    <t>AS-55430  28/07</t>
  </si>
  <si>
    <t>DEP CHEQUE BNM Sucursal: 104 Referencia Númerica: 0 Referencia Alfanúmerica: 1,169.00 Autorización: 423161</t>
  </si>
  <si>
    <t>COBRO COMIS TAR CRED A NOM EVO0005829536 Autorización: 86065</t>
  </si>
  <si>
    <t>DEPOSITO VENTAS NETAS D TAR POR EVOPAYMX Autorización: 86064</t>
  </si>
  <si>
    <t>CORTE TERMINAL 28/07</t>
  </si>
  <si>
    <t>COBRO IMP INST TAR CR A NOM EV0005829536 Autorización: 86066</t>
  </si>
  <si>
    <t>DEPOSITO VENTAS NETAS D TAR POR EVOPAYMX Autorización: 192611</t>
  </si>
  <si>
    <t>CORTE TERMINAL 29/07</t>
  </si>
  <si>
    <t>COBRO COMIS TAR CRED A NOM EVO0005829536 Autorización: 192612</t>
  </si>
  <si>
    <t>COBRO IMP INST TAR CR A NOM EV0005829536 Autorización: 192613</t>
  </si>
  <si>
    <t>COBRO COMIS TAR DEBIT A NOM EV0005829536 Autorización: 192614</t>
  </si>
  <si>
    <t>COBRO IMP INST TARJ D A NOM EV0005829536 Autorización: 192615</t>
  </si>
  <si>
    <t>COBRO COMIS TAR DEBIT A NOM EV0005829536 Autorización: 277220</t>
  </si>
  <si>
    <t>COBRO IMP INST TARJ D A NOM EV0005829536 Autorización: 277221</t>
  </si>
  <si>
    <t>PAGO ALECSA CELAYA COT190717             Referencia Númerica: DEPOS 0000190717 Autorización: 00149111</t>
  </si>
  <si>
    <t>TRASPASO      Referencia Númerica: P INT 0000001    Autorización: 00165607</t>
  </si>
  <si>
    <t>DEP MIXTO EFVO/DOCT  SUC. TRES GUERRAS,G Referencia Númerica:       0000000000 Autorización: 00945105</t>
  </si>
  <si>
    <t>DEP CHEQUE BNM      220,000.00           Referencia Númerica:       0000000000 Autorización: 00945105</t>
  </si>
  <si>
    <t>SU RENDIMIENTO       Referencia Númerica:       0000000000 Autorización: 07519021</t>
  </si>
  <si>
    <t xml:space="preserve">QM </t>
  </si>
  <si>
    <t>RALLY</t>
  </si>
  <si>
    <t>DEPOSITO VENTAS NETAS D TAR POR EVOPAYMX Autorización: 88141</t>
  </si>
  <si>
    <t>CORTE DE TERMINAL 31/07</t>
  </si>
  <si>
    <t>COBRO COMIS TAR DEBIT A NOM EV0005829536 Autorización: 88142</t>
  </si>
  <si>
    <t>COBRO IMP INST TARJ D A NOM EV0005829536 Autorización: 88143</t>
  </si>
  <si>
    <t>NUM ORDEN S0000079228      Referencia Númerica: DEPOS 0000000025 Autorización: 00026293</t>
  </si>
  <si>
    <t>AS-55588  01/08</t>
  </si>
  <si>
    <t>TRASPASO       Referencia Númerica: P INT 0000001    Autorización: 00078378</t>
  </si>
  <si>
    <t>PAGO AGROIMPERIO       Referencia Númerica: DEPOS 0000001134 Autorización: 00149086</t>
  </si>
  <si>
    <t>RF-41581  03/08</t>
  </si>
  <si>
    <t>AGROIMPERIO</t>
  </si>
  <si>
    <t>0856N/17</t>
  </si>
  <si>
    <t>DEPOSITO VENTAS NETAS D TAR POR EVOPAYMX Autorización: 82692</t>
  </si>
  <si>
    <t>CORTE DE TERMINAL 01/08</t>
  </si>
  <si>
    <t>COBRO COMIS TAR CRED A NOM EVO0005829536 Autorización: 82693</t>
  </si>
  <si>
    <t>COBRO IMP INST TAR CR A NOM EV0005829536 Autorización: 82694</t>
  </si>
  <si>
    <t>COBRO COMIS TAR DEBIT A NOM EV0005829536 Autorización: 82695</t>
  </si>
  <si>
    <t>COBRO IMP INST TARJ D A NOM EV0005829536 Autorización: 82696</t>
  </si>
  <si>
    <t>TRASPASO       Referencia Númerica: P INT 0000001    Autorización: 00070204</t>
  </si>
  <si>
    <t>DEP MIXTO EFVO/DOCT  SUC. CELAYA,GTO     Referencia Númerica:       0000000000 Autorización: 00426145</t>
  </si>
  <si>
    <t>AS-56030  16/08</t>
  </si>
  <si>
    <t>GLADYS EVELIN</t>
  </si>
  <si>
    <t>DEP CHEQUE BNM   3,250.00     Referencia Númerica:  0000000000 Autorización: 00426145</t>
  </si>
  <si>
    <t>DEPOSITO VENTAS NETAS D TAR POR EVOPAYMX Autorización: 82856</t>
  </si>
  <si>
    <t>CORTE DE TERMINAL 02/08</t>
  </si>
  <si>
    <t>COBRO COMIS TAR CRED A NOM EVO0005829536 Autorización: 82857</t>
  </si>
  <si>
    <t>COBRO IMP INST TAR CR A NOM EV0005829536 Autorización: 82858</t>
  </si>
  <si>
    <t>COBRO COMIS TAR DEBIT A NOM EV0005829536 Autorización: 82859</t>
  </si>
  <si>
    <t>COBRO IMP INST TARJ D A NOM EV0005829536 Autorización: 82860</t>
  </si>
  <si>
    <t>TRASPASO Referencia numérica: P INT 0000001 Autorización: 00074279</t>
  </si>
  <si>
    <t>TRASPASO REF 380252244 AUT. 88676 Referencia numérica: 0380252244 Autorización: 00088676</t>
  </si>
  <si>
    <t>I-473</t>
  </si>
  <si>
    <t>AGRO Y ACOLCHADOS SA DE CV  Referencia numérica: DEPOS 0000030817 Autorización: 00148933</t>
  </si>
  <si>
    <t>AS-55639  03/08</t>
  </si>
  <si>
    <t>COBRO COMIS TAR CRED A NOM EVO0005829536 Referencia Númerica:       0005829536 Autorización: 00078624</t>
  </si>
  <si>
    <t>COBRO IMP INST TAR CR A NOM EV0005829536 Referencia Númerica:       0005829536 Autorización: 00078625</t>
  </si>
  <si>
    <t>DEPOSITO VENTAS NETAS D TAR POR EVOPAYMX Referencia Númerica:       0005829536 Autorización: 00078623</t>
  </si>
  <si>
    <t>CORTE DE TERMINAL 03/08</t>
  </si>
  <si>
    <t>COBRO COMIS TAR DEBIT A NOM EV0005829536 Referencia Númerica:       0005829536 Autorización: 00078626</t>
  </si>
  <si>
    <t>COBRO IMP INST TARJ D A NOM EV0005829536 Referencia Númerica:       0005829536 Autorización: 00078627</t>
  </si>
  <si>
    <t>TRASPASO       Referencia Númerica: P INT 0000001    Autorización: 00047669</t>
  </si>
  <si>
    <t>SERVILLANTAS DEL PARQUE SA DE CV         Referencia Númerica: DEPOS 0000040817 Autorización: 00102144</t>
  </si>
  <si>
    <t>CONFIRMADO 30/08</t>
  </si>
  <si>
    <t>JAVIER</t>
  </si>
  <si>
    <t>DEP MIXTO EFVO/DOCT  SUC. PLAZA DEL PARQ Referencia Númerica:       0000000000 Autorización: 00333280</t>
  </si>
  <si>
    <t>RF-41629  04/08</t>
  </si>
  <si>
    <t>DEP TRAS TARJETA    30,000.00   Referencia Númerica:       0000000000 Autorización: 00333280</t>
  </si>
  <si>
    <t>DEP MIXTO EFVO/DOCT  SUC. PLAZA DEL PARQ Referencia Númerica:       0000000000 Autorización: 00333411</t>
  </si>
  <si>
    <t>RF-41630  04/08</t>
  </si>
  <si>
    <t>DEP TRAS TARJETA    2,800.00    Referencia Númerica:       0000000000 Autorización: 00333411</t>
  </si>
  <si>
    <t>REHAU ACR1 04AGO17  Referencia Númerica: DEPOS 0000001    Autorización: 00525913</t>
  </si>
  <si>
    <t>RF-41625-41626-41627  04/08</t>
  </si>
  <si>
    <t>DEPOSITO VENTAS NETAS D TAR POR EVOPAYMX Autorización: 83668</t>
  </si>
  <si>
    <t>CORTE DE TERMINAL 04/08</t>
  </si>
  <si>
    <t>COBRO COMIS TAR CRED A NOM EVO0005829536 Autorización: 83669</t>
  </si>
  <si>
    <t>COBRO IMP INST TAR CR A NOM EV0005829536 Autorización: 83670</t>
  </si>
  <si>
    <t>COBRO COMIS TAR DEBIT A NOM EV0005829536 Autorización: 83671</t>
  </si>
  <si>
    <t>COBRO IMP INST TARJ D A NOM EV0005829536 Autorización: 83672</t>
  </si>
  <si>
    <t>DEPOSITO VENTAS NETAS D TAR POR EVOPAYMX Autorización: 189928</t>
  </si>
  <si>
    <t>CORTE DE TERMINAL 06/08</t>
  </si>
  <si>
    <t>COBRO COMIS TAR CRED A NOM EVO0005829536 Autorización: 189929</t>
  </si>
  <si>
    <t>COBRO IMP INST TAR CR A NOM EV0005829536 Autorización: 189930</t>
  </si>
  <si>
    <t>COBRO COMIS TAR DEBIT A NOM EV0005829536 Autorización: 189931</t>
  </si>
  <si>
    <t>COBRO IMP INST TARJ D A NOM EV0005829536 Autorización: 189932</t>
  </si>
  <si>
    <t>DEPOSITO EN EFECTIV SUC. BLVD PONIENTE,G Referencia Númerica:       0000000000 Autorización: 00344757</t>
  </si>
  <si>
    <t>CONFIRMADO 07/08</t>
  </si>
  <si>
    <t>1500N/17</t>
  </si>
  <si>
    <t>TRASPASO        Referencia Númerica: P INT 0000001    Autorización: 00079143</t>
  </si>
  <si>
    <t>DEPOSITO VENTAS NETAS D TAR POR EVOPAYMX Autorización: 82493</t>
  </si>
  <si>
    <t>CORTE DE TERMINAL 07/08</t>
  </si>
  <si>
    <t>COBRO COMIS TAR CRED A NOM EVO0005829536 Autorización: 82494</t>
  </si>
  <si>
    <t>COBRO IMP INST TAR CR A NOM EV0005829536 Autorización: 82495</t>
  </si>
  <si>
    <t>COBRO COMIS TAR DEBIT A NOM EV0005829536 Autorización: 82496</t>
  </si>
  <si>
    <t>COBRO IMP INST TARJ D A NOM EV0005829536 Autorización: 82497</t>
  </si>
  <si>
    <t>DEP MIXTO EFVO/DOCT  SUC. TRES GUERRAS,G Referencia Númerica:       0000000000 Autorización: 00950719</t>
  </si>
  <si>
    <t>AS-55727  07/08</t>
  </si>
  <si>
    <t>DEP CHEQUE BNM      4,465.00             Referencia Númerica:       0000000000 Autorización: 00950719</t>
  </si>
  <si>
    <t>FLEET 2 AF BANREGIO ORDEN 51541          Referencia Númerica: D INT 0056603    Autorización: 00259545</t>
  </si>
  <si>
    <t>AS-55765  08/08</t>
  </si>
  <si>
    <t>S-79460</t>
  </si>
  <si>
    <t>SERVICIO T79472      Referencia Númerica: DEPOS 0000118078 Autorización: 00118078</t>
  </si>
  <si>
    <t>AS-55759  08/08</t>
  </si>
  <si>
    <t>CON EST PARA FOM PROT</t>
  </si>
  <si>
    <t>T-9472</t>
  </si>
  <si>
    <t>REHAU ACR2 08AGO17     Referencia Númerica: DEPOS 0000001    Autorización: 00057182</t>
  </si>
  <si>
    <t>RF-41681-80-79-78-77  08/08</t>
  </si>
  <si>
    <t>REHAU</t>
  </si>
  <si>
    <t>1574N/17,1372N/17, 1577N/17, 0833N/17,1688N/17</t>
  </si>
  <si>
    <t>Abono 2 Camry    Referencia Númerica: D INT 0000002    Autorización: 00293018</t>
  </si>
  <si>
    <t>RF-41676  08/08</t>
  </si>
  <si>
    <t xml:space="preserve">MENDOZA ALVAREZ MARCO </t>
  </si>
  <si>
    <t>0164U/17</t>
  </si>
  <si>
    <t>_          Referencia Númerica: DEPOS 0000381966 Autorización: 00381966</t>
  </si>
  <si>
    <t>RF-41807-41808  15/08</t>
  </si>
  <si>
    <t>FUJITA CORPORACION</t>
  </si>
  <si>
    <t>DEPOSITO VENTAS NETAS D TAR POR EVOPAYMX Autorización: 81690</t>
  </si>
  <si>
    <t>CORTE DE TERMINAL 08/08</t>
  </si>
  <si>
    <t>COBRO COMIS TAR CRED A NOM EVO0005829536 Autorización: 81691</t>
  </si>
  <si>
    <t>COBRO IMP INST TAR CR A NOM EV0005829536 Autorización: 81692</t>
  </si>
  <si>
    <t>COBRO COMIS TAR DEBIT A NOM EV0005829536 Autorización: 81693</t>
  </si>
  <si>
    <t>COBRO IMP INST TARJ D A NOM EV0005829536 Autorización: 81694</t>
  </si>
  <si>
    <t>TRASPASO           Referencia Númerica: P INT 0000001    Autorización: 00062684</t>
  </si>
  <si>
    <t>CAMBIO DE BATERIA       Referencia Númerica: DEPOS 0000000025 Autorización: 00064893</t>
  </si>
  <si>
    <t>AS-55867  11/08</t>
  </si>
  <si>
    <t>T-79512</t>
  </si>
  <si>
    <t>Abono 3 Camry            Referencia Númerica: D INT 0000003    Autorización: 00233383</t>
  </si>
  <si>
    <t>RF-41713 09/08</t>
  </si>
  <si>
    <t>COBRO IMP INST TAR CR A NOM EV0005829536 Autorización: 81151</t>
  </si>
  <si>
    <t>COBRO COMIS TAR CRED A NOM EVO0005829536 Autorización: 81150</t>
  </si>
  <si>
    <t>DEPOSITO VENTAS NETAS D TAR POR EVOPAYMX Autorización: 81149</t>
  </si>
  <si>
    <t>CORTE DE TERMINAL 09/08</t>
  </si>
  <si>
    <t>COBRO COMIS TAR DEBIT A NOM EV0005829536 Autorización: 81152</t>
  </si>
  <si>
    <t>COBRO IMP INST TARJ D A NOM EV0005829536 Autorización: 81153</t>
  </si>
  <si>
    <t>COBRO COMIS TAR EXTRA A NOM EV0005829536 Autorización: 81154</t>
  </si>
  <si>
    <t>COBRO IMP INST TAR EX A NOM EV0005829536 Autorización: 81155</t>
  </si>
  <si>
    <t>DEP MIXTO EFVO/DOCT  SUC. TRES GUERRAS,G Referencia Númerica:       0000000000 Autorización: 00952348</t>
  </si>
  <si>
    <t>AS-55795  09/08</t>
  </si>
  <si>
    <t>DEP CHEQUE BNM      4,465.00             Referencia Númerica:       0000000000 Autorización: 00952348</t>
  </si>
  <si>
    <t>TRASPASO       Referencia Númerica: P INT 0000001    Autorización: 00079965</t>
  </si>
  <si>
    <t>I-1005</t>
  </si>
  <si>
    <t>PAGO AGROIMPERIO         Referencia Númerica: DEPOS 0000001178 Autorización: 00082268</t>
  </si>
  <si>
    <t>AS-55865  11/08</t>
  </si>
  <si>
    <t>S-79545</t>
  </si>
  <si>
    <t>VILLAGRAN EN MOVIMIENTO SA DE CV         Referencia Númerica: DEPOS 0000100817 Autorización: 00084137</t>
  </si>
  <si>
    <t>AS-55869  11/08</t>
  </si>
  <si>
    <t>pago final Camry         Referencia Númerica: D INT 0000004    Autorización: 00434794</t>
  </si>
  <si>
    <t>RF-41738  10/08</t>
  </si>
  <si>
    <t>DEPOSITO VENTAS NETAS D TAR POR EVOPAYMX Referencia Númerica:       0005829536 Autorización: 00081278</t>
  </si>
  <si>
    <t>CORTE DE TERMINAL 10/08</t>
  </si>
  <si>
    <t>COBRO COMIS TAR CRED A NOM EVO0005829536 Referencia Númerica:       0005829536 Autorización: 00081279</t>
  </si>
  <si>
    <t>COBRO IMP INST TAR CR A NOM EV0005829536 Referencia Númerica:       0005829536 Autorización: 00081280</t>
  </si>
  <si>
    <t>COBRO COMIS TAR DEBIT A NOM EV0005829536 Referencia Númerica:       0005829536 Autorización: 00081281</t>
  </si>
  <si>
    <t>COBRO IMP INST TARJ D A NOM EV0005829536 Referencia Númerica:       0005829536 Autorización: 00081282</t>
  </si>
  <si>
    <t>TRASPASO     Referencia Númerica: P INT 0000001    Autorización: 00089354</t>
  </si>
  <si>
    <t>RAUL,GUTIERREZ DE VELASCO/ROMO           Referencia Númerica: DEPOS 0000000000 Autorización: 00234584</t>
  </si>
  <si>
    <t>RF-41763  11/08</t>
  </si>
  <si>
    <t>DEPOSITO VENTAS NETAS D TAR POR EVOPAYMX Autorización: 83124</t>
  </si>
  <si>
    <t>CORTE DE TERMINAL 11/08</t>
  </si>
  <si>
    <t>COBRO COMIS TAR CRED A NOM EVO0005829536 Autorización: 83125</t>
  </si>
  <si>
    <t>COBRO IMP INST TAR CR A NOM EV0005829536 Autorización: 83126</t>
  </si>
  <si>
    <t>COBRO COMIS TAR DEBIT A NOM EV0005829536 Autorización: 83127</t>
  </si>
  <si>
    <t>COBRO IMP INST TARJ D A NOM EV0005829536 Autorización: 83128</t>
  </si>
  <si>
    <t xml:space="preserve"> DEPOSITO VENTAS NETAS D TAR POR EVOPAYMX Autorización: 186545</t>
  </si>
  <si>
    <t>CORTE TERMINAL 12/08</t>
  </si>
  <si>
    <t>COBRO COMIS TAR CRED A NOM EVO0005829536 Autorización: 186546</t>
  </si>
  <si>
    <t>COBRO IMP INST TAR CR A NOM EV0005829536 Autorización: 186547</t>
  </si>
  <si>
    <t>COBRO COMIS TAR DEBIT A NOM EV0005829536 Autorización: 186548</t>
  </si>
  <si>
    <t>COBRO IMP INST TARJ D A NOM EV0005829536 Autorización: 186549</t>
  </si>
  <si>
    <t>Pago interban Sucursal: 519 Referencia Númerica: 1 Referencia Alfanúmerica: TRASPASO Autorización: 93707</t>
  </si>
  <si>
    <t xml:space="preserve"> AGRO Y ACOLCHADOS SA DE CV Autorización: 99966</t>
  </si>
  <si>
    <t>RF-41804  15/08</t>
  </si>
  <si>
    <t>1675N/17</t>
  </si>
  <si>
    <t>519 Referencia Númerica: 140817 Referencia Alfanúmerica: AGRO Y ACOLCHADOS SA DE CV Autorización: 101447</t>
  </si>
  <si>
    <t>AS-55971  14/08</t>
  </si>
  <si>
    <t>Depósito de efectivo Sucursal: 6331 Referencia Númerica: 0 Referencia Alfanúmerica:  Autorización: 118227</t>
  </si>
  <si>
    <t>AR-15328  15/08</t>
  </si>
  <si>
    <t xml:space="preserve">JAVIER </t>
  </si>
  <si>
    <t>SERV 270 MIL KM HIACE                    Referencia Númerica: D INT 4007900    Autorización: 00739209</t>
  </si>
  <si>
    <t>AS-55978  14/08</t>
  </si>
  <si>
    <t>DEPOSITO VENTAS NETAS D TAR POR EVOPAYMX Autorización: 83062</t>
  </si>
  <si>
    <t>CORTE TERMINAL 17/08</t>
  </si>
  <si>
    <t>COBRO COMIS TAR CRED A NOM EVO0005829536 Autorización: 83063</t>
  </si>
  <si>
    <t>COBRO IMP INST TAR CR A NOM EV0005829536 Autorización: 83064</t>
  </si>
  <si>
    <t>COBRO COMIS TAR DEBIT A NOM EV0005829536 Autorización: 83065</t>
  </si>
  <si>
    <t>COBRO IMP INST TARJ D A NOM EV0005829536 Autorización: 83066</t>
  </si>
  <si>
    <t>PROMOTORA DE SERVICIOS DE CELAYA SA DE C Referencia Númerica: DEPOS 0000000000 Autorización: 00044902</t>
  </si>
  <si>
    <t>RF-41801  15/08</t>
  </si>
  <si>
    <t>TRASPASO  Referencia Númerica: P INT 0000001    Autorización: 00110072</t>
  </si>
  <si>
    <t>D-1439</t>
  </si>
  <si>
    <t>BELINDA,RAMOS/JIMENEZ    Referencia Númerica: DEPOS 0000000000 Autorización: 00139890</t>
  </si>
  <si>
    <t>RF-41805  15/08</t>
  </si>
  <si>
    <t>FLEET 2 AF BANREGIO ORDEN 51791          Referencia Númerica: D INT 0070141    Autorización: 00936249</t>
  </si>
  <si>
    <t>AS-56048  17/08</t>
  </si>
  <si>
    <t>DEP MIXTO EFVO/DOCT  SUC. TRES GUERRAS,G Referencia Númerica:       0000000000 Autorización: 00955160</t>
  </si>
  <si>
    <t>RF-41813  15/08</t>
  </si>
  <si>
    <t>DEP CHEQUE BNM      13,000.00            Referencia Númerica:       0000000000 Autorización: 00955160</t>
  </si>
  <si>
    <t>DEPOSITO VENTAS NETAS D TAR POR EVOPAYMX Autorización: 84030</t>
  </si>
  <si>
    <t>CORTE TERMINAL 15/08</t>
  </si>
  <si>
    <t>COBRO COMIS TAR CRED A NOM EVO0005829536 Autorización: 84031</t>
  </si>
  <si>
    <t>COBRO IMP INST TAR CR A NOM EV0005829536 Autorización: 84032</t>
  </si>
  <si>
    <t>COBRO COMIS TAR DEBIT A NOM EV0005829536 Autorización: 84033</t>
  </si>
  <si>
    <t>COBRO IMP INST TARJ D A NOM EV0005829536 Autorización: 84034</t>
  </si>
  <si>
    <t>INSTITUTO MA DEL REFUGIO AGUILAR AC      Referencia Númerica: DEPOS 0000082017 Autorización: 00042563</t>
  </si>
  <si>
    <t>AS-56040  16/08</t>
  </si>
  <si>
    <t>TRASPASO Referencia Númerica: P INT 0000001    Autorización: 00076103</t>
  </si>
  <si>
    <t>D-1546</t>
  </si>
  <si>
    <t>DEP MIXTO EFVO/DOCT  SUC. SORIANA IRAPUA Referencia Númerica:       0000000000 Autorización: 00602790</t>
  </si>
  <si>
    <t>RF-41836  16/08</t>
  </si>
  <si>
    <t>DEP CHEQUE BNM      200,000.00  Referencia Númerica:       0000000000 Autorización: 00602790</t>
  </si>
  <si>
    <t>DEPOSITO VENTAS NETAS D TAR POR EVOPAYMX Autorización: 84392</t>
  </si>
  <si>
    <t>CORTE TERMINAL 16/08</t>
  </si>
  <si>
    <t>COBRO COMIS TAR CRED A NOM EVO0005829536 Autorización: 84393</t>
  </si>
  <si>
    <t>COBRO IMP INST TAR CR A NOM EV0005829536 Autorización: 84394</t>
  </si>
  <si>
    <t>COBRO DE CUOTA TPV CEL A NOM E0005829536 Autorización: 317539</t>
  </si>
  <si>
    <t>COBRO IMP CUOTA TPV CEL A NOM 0005829536 Autorización: 317540</t>
  </si>
  <si>
    <t>TRASPASO   Referencia Númerica: P INT 0000001    Autorización: 00074773</t>
  </si>
  <si>
    <t>DEP MIXTO EFVO/DOCT  SUC. CORTAZAR,GTO   Referencia Númerica:       0000000000 Autorización: 00386946</t>
  </si>
  <si>
    <t>RF-41850  17/08</t>
  </si>
  <si>
    <t>DEP TRAS TARJETA    99,000.00    Referencia Númerica:       0000000000 Autorización: 00386946</t>
  </si>
  <si>
    <t>CAMBIO DE ACEITE DIFERENCIAL HIACE       Referencia Númerica: D INT 4235900    Autorización: 00501596</t>
  </si>
  <si>
    <t>AS-56070   17/08</t>
  </si>
  <si>
    <t>TRASPASO     Referencia Númerica: P INT 0000001    Autorización: 00176570</t>
  </si>
  <si>
    <t>OLIVA,VICTORIANO/LERMA  Referencia Númerica: DEPOS 0000000000 Autorización: 00205462</t>
  </si>
  <si>
    <t>RF-41854  17/08</t>
  </si>
  <si>
    <t>DEPOSITO VENTAS NETAS D TAR POR EVOPAYMX Autorización: 83385</t>
  </si>
  <si>
    <t>COBRO COMIS TAR CRED A NOM EVO0005829536 Autorización: 83386</t>
  </si>
  <si>
    <t>COBRO IMP INST TAR CR A NOM EV0005829536 Autorización: 83387</t>
  </si>
  <si>
    <t>COBRO COMIS TAR DEBIT A NOM EV0005829536 Autorización: 83388</t>
  </si>
  <si>
    <t>COBRO IMP INST TARJ D A NOM EV0005829536 Autorización: 83389</t>
  </si>
  <si>
    <t>TRASPASO    Referencia Númerica: P INT 0000001    Autorización: 00084423</t>
  </si>
  <si>
    <t>DEP MIXTO EFVO/DOCT  SUC. VILLAGRAN GTO  Referencia Númerica:       0000000000 Autorización: 00968412</t>
  </si>
  <si>
    <t>RF-41863  18/08</t>
  </si>
  <si>
    <t>0176U/17</t>
  </si>
  <si>
    <t>DEP TRAS TARJETA    80,297.49            Referencia Númerica:       0000000000 Autorización: 00968412</t>
  </si>
  <si>
    <t>TRASPASO      Referencia Númerica: P INT 0000001    Autorización: 00210861</t>
  </si>
  <si>
    <t>DEPOSITO VENTAS NETAS D TAR POR EVOPAYMX Autorización: 83045</t>
  </si>
  <si>
    <t>CORTE TERMINAL 18/08</t>
  </si>
  <si>
    <t>COBRO IMP INST TAR CR A NOM EV0005829536 Autorización: 83047</t>
  </si>
  <si>
    <t>COBRO COMIS TAR CRED A NOM EVO0005829536 Autorización: 83046</t>
  </si>
  <si>
    <t>COBRO COMIS TAR DEBIT A NOM EV0005829536 Autorización: 83048</t>
  </si>
  <si>
    <t>COBRO IMP INST TARJ D A NOM EV0005829536 Autorización: 83049</t>
  </si>
  <si>
    <t>DEPOSITO VENTAS NETAS D TAR POR EVOPAYMX Autorización: 186982</t>
  </si>
  <si>
    <t>CORTE TERMINAL 19/08</t>
  </si>
  <si>
    <t>COBRO COMIS TAR CRED A NOM EVO0005829536 Autorización: 186983</t>
  </si>
  <si>
    <t>COBRO IMP INST TAR CR A NOM EV0005829536 Autorización: 186984</t>
  </si>
  <si>
    <t>COBRO COMIS TAR DEBIT A NOM EV0005829536 Autorización: 186985</t>
  </si>
  <si>
    <t>COBRO IMP INST TARJ D A NOM EV0005829536 Autorización: 186986</t>
  </si>
  <si>
    <t>DEPOSITO VENTAS NETAS D TAR POR EVOPAYMX Autorización: 255491</t>
  </si>
  <si>
    <t>CORTE TERMINAL 20/08</t>
  </si>
  <si>
    <t>COBRO COMIS TAR CRED A NOM EVO0005829536 Autorización: 255492</t>
  </si>
  <si>
    <t>COBRO IMP INST TAR CR A NOM EV0005829536 Autorización: 255493</t>
  </si>
  <si>
    <t>DEPOSITO EN EFECTIV SUC. COMONFORT,GTO   Referencia Númerica:       0000000000 Autorización: 00804511</t>
  </si>
  <si>
    <t>CONFIRMADO 22/08</t>
  </si>
  <si>
    <t>TRASPASO      Referencia Númerica: P INT 0000001    Autorización: 00073812</t>
  </si>
  <si>
    <t>ITR RIEGO      Referencia Númerica: D INT 5408524    Autorización: 00240616</t>
  </si>
  <si>
    <t>AS-56170 21/08</t>
  </si>
  <si>
    <t>ITR RIEGO</t>
  </si>
  <si>
    <t>COMPRA DE UN AUTO       Referencia Númerica: DEPOS 0000115657 Autorización: 00115657</t>
  </si>
  <si>
    <t>RF-41896 21/08</t>
  </si>
  <si>
    <t>CRUZ GONZALEZ MOISES</t>
  </si>
  <si>
    <t>SERVICIO YARIS         Referencia Númerica: DEPOS 0000001229 Autorización: 00120021</t>
  </si>
  <si>
    <t>AS-56204   22/08</t>
  </si>
  <si>
    <t>TRASPASO REF.       10666007 AUT. 59439  Referencia Númerica:       0010666007 Autorización: 00159439</t>
  </si>
  <si>
    <t>TRASPASO     Referencia Númerica: P INT 0000001    Autorización: 00164679</t>
  </si>
  <si>
    <t>COBRO COMIS TAR CRED A NOM EVO0005829536 Autorización: 80929</t>
  </si>
  <si>
    <t>DEPOSITO VENTAS NETAS D TAR POR EVOPAYMX Autorización: 80928</t>
  </si>
  <si>
    <t>CORTE TERMINAL 21/08</t>
  </si>
  <si>
    <t>COBRO IMP INST TAR CR A NOM EV0005829536 Autorización: 80930</t>
  </si>
  <si>
    <t>COBRO COMIS TAR DEBIT A NOM EV0005829536 Autorización: 80931</t>
  </si>
  <si>
    <t>COBRO IMP INST TARJ D A NOM EV0005829536 Autorización: 80932</t>
  </si>
  <si>
    <t>TRASPASO REF.       380252244 AUT. 25232 Referencia Númerica:       0380252244 Autorización: 00025232</t>
  </si>
  <si>
    <t>FILADELFO,ARELLANO/MARTIN      Referencia Númerica: DEPOS 0000115579 Autorización: 00115579</t>
  </si>
  <si>
    <t>TRASPASO   Referencia Númerica: P INT 0000001    Autorización: 00069032</t>
  </si>
  <si>
    <t>AGRO Y ACOLCHADOS SA DE CV    Referencia Númerica: DEPOS 0000099894 Autorización: 00099894</t>
  </si>
  <si>
    <t>AS-56207  22/08</t>
  </si>
  <si>
    <t>DEPOSITO VENTAS NETAS D TAR POR EVOPAYMX Autorización: 81299</t>
  </si>
  <si>
    <t>CORTE TERMINAL 22/08</t>
  </si>
  <si>
    <t>COBRO COMIS TAR CRED A NOM EVO0005829536 Autorización: 81300</t>
  </si>
  <si>
    <t>COBRO IMP INST TAR CR A NOM EV0005829536 Autorización: 81301</t>
  </si>
  <si>
    <t>COBRO COMIS TAR DEBIT A NOM EV0005829536 Autorización: 81302</t>
  </si>
  <si>
    <t>COBRO IMP INST TARJ D A NOM EV0005829536 Autorización: 81303</t>
  </si>
  <si>
    <t>TRASPASO      Referencia Númerica: P INT 0000001    Autorización: 00066720</t>
  </si>
  <si>
    <t>VILLAGRAN EN MOVIMIENTO SA DE CV         Referencia Númerica: DEPOS 0000230817 Autorización: 00116793</t>
  </si>
  <si>
    <t>AS-56302  25/08</t>
  </si>
  <si>
    <t>GRUPO ORNELAS MAGA@A S DE RL DE CV       Referencia Númerica: DEPOS 0000139818 Autorización: 00139818</t>
  </si>
  <si>
    <t>AS-56261  23/08</t>
  </si>
  <si>
    <t>COBRO COMIS TAR DEBIT A NOM EV0005829536 Autorización: 79801</t>
  </si>
  <si>
    <t>DEPOSITO VENTAS NETAS D TAR POR EVOPAYMX Autorización: 79798</t>
  </si>
  <si>
    <t>CORTE TERMINAL 23/08</t>
  </si>
  <si>
    <t>COBRO COMIS TAR CRED A NOM EVO0005829536 Autorización: 79799</t>
  </si>
  <si>
    <t>COBRO IMP INST TAR CR A NOM EV0005829536 Autorización: 79800</t>
  </si>
  <si>
    <t>COBRO IMP INST TARJ D A NOM EV0005829536 Autorización: 79802</t>
  </si>
  <si>
    <t>TRASPASO   Referencia Númerica: P INT 0000001    Autorización: 00076460</t>
  </si>
  <si>
    <t>JORGE ARTURO,VALDIVIA/ANAYA    Referencia Númerica: DEPOS 0000100761 Autorización: 00100761</t>
  </si>
  <si>
    <t>AS-56309  25/08</t>
  </si>
  <si>
    <t>DEPOSITO VENTAS NETAS D TAR POR EVOPAYMX Autorización: 79867</t>
  </si>
  <si>
    <t>CORTE TERMINAL 24/08</t>
  </si>
  <si>
    <t>COBRO IMP INST TAR CR A NOM EV0005829536 Autorización: 79869</t>
  </si>
  <si>
    <t>COBRO COMIS TAR CRED A NOM EVO0005829536 Autorización: 79868</t>
  </si>
  <si>
    <t>COBRO COMIS TAR DEBIT A NOM EV0005829536 Autorización: 79870</t>
  </si>
  <si>
    <t>COBRO IMP INST TARJ D A NOM EV0005829536 Autorización: 79871</t>
  </si>
  <si>
    <t>0012109944 141 001 PROCURE         Referencia Númerica: D INT 2109944    Autorización: 00649959</t>
  </si>
  <si>
    <t>AM 1414</t>
  </si>
  <si>
    <t>TRASPASO      Referencia Númerica: P INT 0000001    Autorización: 00084504</t>
  </si>
  <si>
    <t>AGRO Y ACOLCHADOS SA DE CV        Referencia Númerica: DEPOS 0000110767 Autorización: 00110767</t>
  </si>
  <si>
    <t>AS-56375  28/08</t>
  </si>
  <si>
    <t>CREDIAUTO 403287  Referencia Númerica: DEPOS 0000403287 Autorización: 00134348</t>
  </si>
  <si>
    <t>RF-41976  25/08</t>
  </si>
  <si>
    <t>FLEET 2 AF BANREGIO ORDEN 52387   Referencia Númerica: D INT 0080949    Autorización: 00800084</t>
  </si>
  <si>
    <t>AS-56362  28/08</t>
  </si>
  <si>
    <t>DEPOSITO VENTAS NETAS D TAR POR EVOPAYMX Autorización: 81157</t>
  </si>
  <si>
    <t>CORTE TERMINAL 25/08</t>
  </si>
  <si>
    <t>COBRO COMIS TAR CRED A NOM EVO0005829536 Autorización: 81158</t>
  </si>
  <si>
    <t>COBRO IMP INST TAR CR A NOM EV0005829536 Autorización: 81159</t>
  </si>
  <si>
    <t>COBRO COMIS TAR DEBIT A NOM EV0005829536 Autorización: 81160</t>
  </si>
  <si>
    <t>COBRO IMP INST TARJ D A NOM EV0005829536 Autorización: 81161</t>
  </si>
  <si>
    <t>AGRO Y ACOLCHADOS SA DE CV     Referencia Númerica: DEPOS 0000280817 Autorización: 00056072</t>
  </si>
  <si>
    <t>TRASPASO        Referencia Númerica: P INT 0000001    Autorización: 00078943</t>
  </si>
  <si>
    <t>AGRO Y ACOLCHADOS SA DE CV      Referencia Númerica: DEPOS 0000100467 Autorización: 00100467</t>
  </si>
  <si>
    <t>DEP MIXTO EFVO/DOCT  SUC. TRES GUERRAS,G Referencia Númerica:       0000000000 Autorización: 00963080</t>
  </si>
  <si>
    <t>AS-56350  26/08</t>
  </si>
  <si>
    <t>DEP CHEQUE BNM      1,099.00     Referencia Númerica:       0000000000 Autorización: 00963080</t>
  </si>
  <si>
    <t>COBRO COMIS TAR CRED A NOM EVO0005829536 Referencia Númerica:       0005829536 Autorización: 00512516</t>
  </si>
  <si>
    <t>DEPOSITO VENTAS NETAS D TAR POR EVOPAYMX Referencia Númerica:       0005829536 Autorización: 00512515</t>
  </si>
  <si>
    <t>COBRO IMP INST TAR CR A NOM EV0005829536 Referencia Númerica:       0005829536 Autorización: 00512517</t>
  </si>
  <si>
    <t>COBRO COMIS TAR DEBIT A NOM EV0005829536 Referencia Númerica:       0005829536 Autorización: 00512518</t>
  </si>
  <si>
    <t>COBRO IMP INST TARJ D A NOM EV0005829536 Referencia Númerica:       0005829536 Autorización: 00512519</t>
  </si>
  <si>
    <t>DEPOSITO VENTAS NETAS D TAR POR EVOPAYMX Autorización: 79010</t>
  </si>
  <si>
    <t>CORTE TERMINAL 28/08</t>
  </si>
  <si>
    <t>COBRO COMIS TAR CRED A NOM EVO0005829536 Autorización: 79011</t>
  </si>
  <si>
    <t>COBRO IMP INST TAR CR A NOM EV0005829536 Autorización: 79012</t>
  </si>
  <si>
    <t>TRASPASO        Referencia Númerica: P INT 0000001    Autorización: 00064734</t>
  </si>
  <si>
    <t>MANT AVANZA80232        Referencia Númerica: DEPOS 0000074187 Autorización: 00074187</t>
  </si>
  <si>
    <t>BIDASEM       Referencia Númerica: DEPOS 0000111100 Autorización: 00111100</t>
  </si>
  <si>
    <t>COBRO COMIS TAR CRED A NOM EVO0005829536 Autorización: 77496</t>
  </si>
  <si>
    <t>DEPOSITO VENTAS NETAS D TAR POR EVOPAYMX Autorización: 77495</t>
  </si>
  <si>
    <t>COBRO IMP INST TAR CR A NOM EV0005829536 Autorización: 77497</t>
  </si>
  <si>
    <t>COBRO COMIS TAR DEBIT A NOM EV0005829536 Autorización: 77498</t>
  </si>
  <si>
    <t>COBRO IMP INST TARJ D A NOM EV0005829536 Autorización: 77499</t>
  </si>
  <si>
    <t>NUM ORDEN S0000080260        Referencia Númerica: DEPOS 0000000025 Autorización: 00044448</t>
  </si>
  <si>
    <t>TRASPASO      Referencia Númerica: P INT 0000001    Autorización: 00089951</t>
  </si>
  <si>
    <t>01  Referencia Númerica: DEPOS 0000000001 Autorización: 00143666</t>
  </si>
  <si>
    <t>UNIFICADOR DE SERVICIOS INDUSTRIALES VIL Referencia Númerica: DEPOS 0000156064 Autorización: 00156064</t>
  </si>
  <si>
    <t>DEP MIXTO EFVO/DOCT  SUC. TRES GUERRAS,G Referencia Númerica:       0000000000 Autorización: 00964631</t>
  </si>
  <si>
    <t>DEP CHEQUE BNM      286,400.00   Referencia Númerica:       0000000000 Autorización: 00964631</t>
  </si>
  <si>
    <t>DEPOSITO VENTAS NETAS D TAR POR EVOPAYMX Autorización: 80195</t>
  </si>
  <si>
    <t>COBRO COMIS TAR CRED A NOM EVO0005829536 Autorización: 80196</t>
  </si>
  <si>
    <t>COBRO IMP INST TAR CR A NOM EV0005829536 Autorización: 80197</t>
  </si>
  <si>
    <t>COBRO COMIS TAR DEBIT A NOM EV0005829536 Autorización: 80198</t>
  </si>
  <si>
    <t>COBRO IMP INST TARJ D A NOM EV0005829536 Autorización: 80199</t>
  </si>
  <si>
    <t>COBRO COMIS TAR EXTRA A NOM EV0005829536 Autorización: 80200</t>
  </si>
  <si>
    <t>COBRO IMP INST TAR EX A NOM EV0005829536 Autorización: 80201</t>
  </si>
  <si>
    <t>SERVICIO 80310 PLACAS GN34475            Referencia Númerica: DEPOS 0000080310 Autorización: 00077327</t>
  </si>
  <si>
    <t>TRASPASO                                 Referencia Númerica: P INT 0000001    Autorización: 00135189</t>
  </si>
  <si>
    <t>PAGO MANT TOYOTA                         Referencia Númerica: DEPOS 0000310817 Autorización: 00281179</t>
  </si>
  <si>
    <t>SU RENDIMIENTO                           Referencia Númerica:       0000000000 Autorización: 07629262</t>
  </si>
  <si>
    <t>A</t>
  </si>
  <si>
    <t>DEPOSITO VENTAS NETAS D TAR POR EVOPAYMX Autorización: 82137</t>
  </si>
  <si>
    <t>CORTE TERMINAL 31/08</t>
  </si>
  <si>
    <t>COBRO IMP INST TAR CR A NOM EV0005829536 Autorización: 82139</t>
  </si>
  <si>
    <t>COBRO COMIS TAR CRED A NOM EVO0005829536 Autorización: 82138</t>
  </si>
  <si>
    <t>COBRO COMIS TAR DEBIT A NOM EV0005829536 Autorización: 82140</t>
  </si>
  <si>
    <t>COBRO IMP INST TARJ D A NOM EV0005829536 Autorización: 82141</t>
  </si>
  <si>
    <t>Abono por instrucciones de Sucursal: 859 Referencia Númerica: 1819307 Referencia Alfanúmerica: ENGANCHE AUTO Autorización: 585413</t>
  </si>
  <si>
    <t>RF-42139  01/09</t>
  </si>
  <si>
    <t>DEP MIXTO EFVO/DOCT  SUC. CELAYA,GTO     Referencia Númerica:       0000000000 Autorización: 00452867</t>
  </si>
  <si>
    <t>RF-42084  31/08</t>
  </si>
  <si>
    <t>DEP CHEQUE BNM      234,500.00           Referencia Númerica:       0000000000 Autorización: 00452867</t>
  </si>
  <si>
    <t>TRASPASO        Referencia Númerica: P INT 0000001    Autorización: 00096138</t>
  </si>
  <si>
    <t>DEPOSITO VENTAS NETAS D TAR POR EVOPAYMX Autorización: 81109</t>
  </si>
  <si>
    <t>CORTE TERMINAL 01/09</t>
  </si>
  <si>
    <t>COBRO COMIS TAR CRED A NOM EVO0005829536 Autorización: 81110</t>
  </si>
  <si>
    <t>COBRO IMP INST TAR CR A NOM EV0005829536 Autorización: 81111</t>
  </si>
  <si>
    <t>COBRO COMIS TAR DEBIT A NOM EV0005829536 Autorización: 81112</t>
  </si>
  <si>
    <t>COBRO IMP INST TARJ D A NOM EV0005829536 Autorización: 81113</t>
  </si>
  <si>
    <t>DEPOSITO VENTAS NETAS D TAR POR EVOPAYMX Autorización: 187580</t>
  </si>
  <si>
    <t>COBRO COMIS TAR CRED A NOM EVO0005829536 Autorización: 187581</t>
  </si>
  <si>
    <t>COBRO IMP INST TAR CR A NOM EV0005829536 Autorización: 187582</t>
  </si>
  <si>
    <t>COBRO COMIS TAR DEBIT A NOM EV0005829536 Autorización: 187583</t>
  </si>
  <si>
    <t>COBRO IMP INST TARJ D A NOM EV0005829536 Autorización: 187584</t>
  </si>
  <si>
    <t>NUM ORDEN S0000080394     Referencia Númerica: DEPOS 0000017864 Autorización: 00017864</t>
  </si>
  <si>
    <t>AS-56822  08/09</t>
  </si>
  <si>
    <t>AGRO Y ACOLCHADOS SA DE CV               Referencia Númerica: DEPOS 0000082697 Autorización: 00082697</t>
  </si>
  <si>
    <t>AS-56653  04/09</t>
  </si>
  <si>
    <t>DEPOSITO VENTAS NETAS D TAR POR EVOPAYMX Autorización: 80737</t>
  </si>
  <si>
    <t>CORTE TERMINAL 04/09</t>
  </si>
  <si>
    <t>COBRO COMIS TAR CRED A NOM EVO0005829536 Autorización: 80738</t>
  </si>
  <si>
    <t>COBRO IMP INST TAR CR A NOM EV0005829536 Autorización: 80739</t>
  </si>
  <si>
    <t>COBRO COMIS TAR DEBIT A NOM EV0005829536 Autorización: 80740</t>
  </si>
  <si>
    <t>COBRO IMP INST TARJ D A NOM EV0005829536 Autorización: 80741</t>
  </si>
  <si>
    <t>MARIA LUISA,ABAD/       Referencia Númerica: DEPOS 0000000000 Autorización: 00060588</t>
  </si>
  <si>
    <t>AS-56824  08/09</t>
  </si>
  <si>
    <t>TRASPASO       Referencia Númerica: P INT 0000001    Autorización: 00071920</t>
  </si>
  <si>
    <t>REHAU ACR1 05SEP17     Referencia Númerica: DEPOS 0703526    Autorización: 00066429</t>
  </si>
  <si>
    <t>RF-42215  06/09</t>
  </si>
  <si>
    <t>CORTE TERMINAL 05/09</t>
  </si>
  <si>
    <t>DEP MIXTO EFVO/DOCT  SUC. TRES GUERRAS,G Referencia Númerica:       0000000000 Autorización: 00969158</t>
  </si>
  <si>
    <t>RF-42199  06/09</t>
  </si>
  <si>
    <t>DEP TRAS TARJETA    188,000.00     Referencia Númerica:       0000000000 Autorización: 00969158</t>
  </si>
  <si>
    <t>Pago Hilux         Referencia Númerica: D INT 0000001    Autorización: 00142821</t>
  </si>
  <si>
    <t>RF-42212  06/09</t>
  </si>
  <si>
    <t>TRASPASO       Referencia Númerica: P INT 0000001    Autorización: 00076137</t>
  </si>
  <si>
    <t>DEP MIXTO EFVO/DOCT  SUC. TRES GUERRAS,G Referencia Númerica:       0000000000 Autorización: 00969215</t>
  </si>
  <si>
    <t>AS-56753  07/09</t>
  </si>
  <si>
    <t>DEP CHEQUE BNM      3,320.00    Referencia Númerica:       0000000000 Autorización: 00969215</t>
  </si>
  <si>
    <t>PAGO FACT ALECSA CELAYA    Referencia Númerica: DEPOS 0000000001 Autorización: 00243694</t>
  </si>
  <si>
    <t>AS-56721-RF42213  06/09</t>
  </si>
  <si>
    <t>SERVICIO SIENNA       Referencia Númerica: DEPOS 0000139347 Autorización: 00139347</t>
  </si>
  <si>
    <t>AS-56719  06/09</t>
  </si>
  <si>
    <t>NUM ORDEN S0000080511    Referencia Númerica: DEPOS 0000000025 Autorización: 00156098</t>
  </si>
  <si>
    <t>AS-56823  08/09</t>
  </si>
  <si>
    <t>DEPOSITO S.B.C.      SUC. TRES GUERRAS,G Referencia Númerica:       0000000000 Autorización: 00004506</t>
  </si>
  <si>
    <t>RF-42202  06/09</t>
  </si>
  <si>
    <t>COBRO COMIS TAR CRED A NOM EVO0005829536 Autorización: 80446</t>
  </si>
  <si>
    <t>DEPOSITO VENTAS NETAS D TAR POR EVOPAYMX Autorización: 80445</t>
  </si>
  <si>
    <t>CORTE TERMINAL 06/09</t>
  </si>
  <si>
    <t>COBRO IMP INST TAR CR A NOM EV0005829536 Autorización: 80447</t>
  </si>
  <si>
    <t>COBRO COMIS TAR DEBIT A NOM EV0005829536 Autorización: 80448</t>
  </si>
  <si>
    <t>COBRO IMP INST TARJ D A NOM EV0005829536 Autorización: 80449</t>
  </si>
  <si>
    <t>DEP MIXTO EFVO/DOCT  SUC. TRES GUERRAS,G Referencia Númerica:       0000000000 Autorización: 00969718</t>
  </si>
  <si>
    <t>RF-42225  07/09</t>
  </si>
  <si>
    <t>DEP TRAS TARJETA    62,000.00            Referencia Númerica:       0000000000 Autorización: 00969718</t>
  </si>
  <si>
    <t>DEP MIXTO EFVO/DOCT  SUC. APASEO EL GDE, Referencia Númerica:       0000000000 Autorización: 00030197</t>
  </si>
  <si>
    <t>AS-56752  07/09</t>
  </si>
  <si>
    <t>DEP CHEQUE BNM      8,707.57             Referencia Númerica:       0000000000 Autorización: 00030197</t>
  </si>
  <si>
    <t>TRASPASO      Referencia Númerica: P INT 0000001    Autorización: 00075387</t>
  </si>
  <si>
    <t>REHAU ACR2 07SEP17     Referencia Númerica: DEPOS 0703526    Autorización: 00336446</t>
  </si>
  <si>
    <t>AR-15518  08/09</t>
  </si>
  <si>
    <t>DEPOSITO VENTAS NETAS D TAR POR EVOPAYMX Autorización: 79651</t>
  </si>
  <si>
    <t>CORTE TERMINAL 07/09</t>
  </si>
  <si>
    <t>COBRO COMIS TAR CRED A NOM EVO0005829536 Autorización: 79652</t>
  </si>
  <si>
    <t>COBRO IMP INST TAR CR A NOM EV0005829536 Autorización: 79653</t>
  </si>
  <si>
    <t>COBRO COMIS TAR DEBIT A NOM EV0005829536 Autorización: 79654</t>
  </si>
  <si>
    <t>COBRO IMP INST TARJ D A NOM EV0005829536 Autorización: 79655</t>
  </si>
  <si>
    <t>DEP MIXTO EFVO/DOCT  SUC. BLVD PONIENTE, Referencia Númerica:       0000000000 Autorización: 00373542</t>
  </si>
  <si>
    <t>RF-42247  08/09</t>
  </si>
  <si>
    <t>DEP TRAS TARJETA    202,500.00           Referencia Númerica:       0000000000 Autorización: 00373542</t>
  </si>
  <si>
    <t>DEP MIXTO EFVO/DOCT  SUC. TECNOLOGICO CE Referencia Númerica:       0000000000 Autorización: 00863525</t>
  </si>
  <si>
    <t>RF-42244  08/09</t>
  </si>
  <si>
    <t>DEP CHEQUE BNM      94,900.00            Referencia Númerica:       0000000000 Autorización: 00863525</t>
  </si>
  <si>
    <t>TRASPASO      Referencia Númerica: P INT 0000001    Autorización: 00082386</t>
  </si>
  <si>
    <t>DEP MIXTO EFVO/DOCT  SUC. TRES GUERRAS,G Referencia Númerica:       0000000000 Autorización: 00970829</t>
  </si>
  <si>
    <t>DEP CHEQUE BNM      100,000.00           Referencia Númerica:       0000000000 Autorización: 00970829</t>
  </si>
  <si>
    <t>TRASPASO        Referencia Númerica: P INT 0000001    Autorización: 00216445</t>
  </si>
  <si>
    <t>RF-42250  08/09</t>
  </si>
  <si>
    <t>0809017             Referencia Númerica: DEPOS 0000809017 Autorización: 00222262</t>
  </si>
  <si>
    <t>AS-56839  09/09</t>
  </si>
  <si>
    <t>CORTE TERMINAL 08/09</t>
  </si>
  <si>
    <t>DEPOSITO VENTAS NETAS D TAR POR EVOPAYMX Autorización: 183080</t>
  </si>
  <si>
    <t>CORTE TERMINAL 09/09</t>
  </si>
  <si>
    <t>COBRO COMIS TAR CRED A NOM EVO0005829536 Autorización: 183081</t>
  </si>
  <si>
    <t>COBRO IMP INST TAR CR A NOM EV0005829536 Autorización: 183082</t>
  </si>
  <si>
    <t>COBRO COMIS TAR DEBIT A NOM EV0005829536 Autorización: 183083</t>
  </si>
  <si>
    <t>COBRO IMP INST TARJ D A NOM EV0005829536 Autorización: 183084</t>
  </si>
  <si>
    <t>DEPOSITO VENTAS NETAS D TAR POR EVOPAYMX Autorización: 248927</t>
  </si>
  <si>
    <t>CORTE TERMINAL 10/09</t>
  </si>
  <si>
    <t>COBRO COMIS TAR DEBIT A NOM EV0005829536 Autorización: 248928</t>
  </si>
  <si>
    <t>COBRO IMP INST TARJ D A NOM EV0005829536 Autorización: 248929</t>
  </si>
  <si>
    <t>TRASPASO   Referencia Númerica: P INT 0000001    Autorización: 00084101</t>
  </si>
  <si>
    <t>AGRO Y ACOLCHADOS SA DE CV      Referencia Númerica: DEPOS 0000164011 Autorización: 00164011</t>
  </si>
  <si>
    <t>AS-56868  11/09</t>
  </si>
  <si>
    <t>COBRO COMIS TAR CRED A NOM EVO0005829536 Autorización: 80618</t>
  </si>
  <si>
    <t>DEPOSITO VENTAS NETAS D TAR POR EVOPAYMX Autorización: 80617</t>
  </si>
  <si>
    <t>CORTE TERMINAL 11/09</t>
  </si>
  <si>
    <t>COBRO IMP INST TAR CR A NOM EV0005829536 Autorización: 80619</t>
  </si>
  <si>
    <t>COBRO COMIS TAR DEBIT A NOM EV0005829536 Autorización: 80620</t>
  </si>
  <si>
    <t>COBRO IMP INST TARJ D A NOM EV0005829536 Autorización: 80621</t>
  </si>
  <si>
    <t>ALFONSO,VELASQUEZ/AGUILAR  Referencia Númerica: DEPOS 0000120917 Autorización: 00040459</t>
  </si>
  <si>
    <t>AR-56910  12/09</t>
  </si>
  <si>
    <t>DEP MIXTO EFVO/DOCT  SUC. BLVD PONIENTE, Referencia Númerica:       0000000000 Autorización: 00376200</t>
  </si>
  <si>
    <t>RF-42301  12/09</t>
  </si>
  <si>
    <t>DEP TRAS TARJETA    90,000.00            Referencia Númerica:       0000000000 Autorización: 00376200</t>
  </si>
  <si>
    <t>SERVICIO COROLLA ASOCIACION              Referencia Númerica: DEPOS 0000000295 Autorización: 00062901</t>
  </si>
  <si>
    <t>AS-56908  12/09</t>
  </si>
  <si>
    <t>TRASPASO   Referencia Númerica: P INT 0000001    Autorización: 00074557</t>
  </si>
  <si>
    <t>DEPOSITO DE          SUC. CONSTITUYENTES Referencia Númerica:       0000000000 Autorización: 00168457</t>
  </si>
  <si>
    <t>AS-56843  09/09</t>
  </si>
  <si>
    <t>DEP CHEQUE BNM      2,040.00             Referencia Númerica:       0000000000 Autorización: 00168457</t>
  </si>
  <si>
    <t>DEPOSITO VENTAS NETAS D TAR POR EVOPAYMX Autorización: 80852</t>
  </si>
  <si>
    <t>CORTE TERMINAL 12/09</t>
  </si>
  <si>
    <t>COBRO COMIS TAR CRED A NOM EVO0005829536 Autorización: 80853</t>
  </si>
  <si>
    <t>COBRO IMP INST TAR CR A NOM EV0005829536 Autorización: 80854</t>
  </si>
  <si>
    <t>COBRO COMIS TAR DEBIT A NOM EV0005829536 Autorización: 80855</t>
  </si>
  <si>
    <t>COBRO IMP INST TARJ D A NOM EV0005829536 Autorización: 80856</t>
  </si>
  <si>
    <t>NUM ORDEN S 0000080720      Referencia Númerica: DEPOS 0000028397 Autorización: 00028397</t>
  </si>
  <si>
    <t>AS-56962  13/09</t>
  </si>
  <si>
    <t>DEP MIXTO EFVO/DOCT  SUC. VILLA CORREGID Referencia Númerica:       0000000000 Autorización: 00948027</t>
  </si>
  <si>
    <t>RF-42350  12/09</t>
  </si>
  <si>
    <t>DEP CHEQUE BNM      50,000.00      Referencia Númerica:       0000000000 Autorización: 00948027</t>
  </si>
  <si>
    <t>TRASPASO    Referencia Númerica: P INT 0000001    Autorización: 00072332</t>
  </si>
  <si>
    <t>PAGO TOYOTA    Referencia Númerica: D INT 0018386    Autorización: 00237209</t>
  </si>
  <si>
    <t>RF-42338  13/09</t>
  </si>
  <si>
    <t>TRASPASO REF.       10666007 AUT. 47248  Referencia Númerica:       0010666007 Autorización: 00147248</t>
  </si>
  <si>
    <t>TRASPASO    Referencia Númerica: P INT 0000001    Autorización: 00151865</t>
  </si>
  <si>
    <t>COBRO COMIS TAR CRED A NOM EVO0005829536 Autorización: 81286</t>
  </si>
  <si>
    <t>DEPOSITO VENTAS NETAS D TAR POR EVOPAYMX Autorización: 81285</t>
  </si>
  <si>
    <t>CORTE TERMINAL 13/09</t>
  </si>
  <si>
    <t>COBRO IMP INST TAR CR A NOM EV0005829536 Autorización: 81287</t>
  </si>
  <si>
    <t>COBRO COMIS TAR DEBIT A NOM EV0005829536 Autorización: 81288</t>
  </si>
  <si>
    <t>COBRO IMP INST TARJ D A NOM EV0005829536 Autorización: 81289</t>
  </si>
  <si>
    <t>Abono por instrucciones de Sucursal: 859 Referencia Númerica: 1 Referencia Alfanúmerica: Enganche Autorización: 910399</t>
  </si>
  <si>
    <t>TRASPASO     Referencia Númerica: P INT 0000001    Autorización: 00094468</t>
  </si>
  <si>
    <t>FLEET-2 AF BANREGIO ORDEN 53361          Referencia Númerica: D INT 0084108    Autorización: 00146723</t>
  </si>
  <si>
    <t>AS-56016  14/09</t>
  </si>
  <si>
    <t>DEPOSITO VENTAS NETAS D TAR POR EVOPAYMX Autorización: 82551</t>
  </si>
  <si>
    <t>CORTE TERMINAL 14/09</t>
  </si>
  <si>
    <t>COBRO COMIS TAR CRED A NOM EVO0005829536 Autorización: 82552</t>
  </si>
  <si>
    <t>COBRO IMP INST TAR CR A NOM EV0005829536 Autorización: 82553</t>
  </si>
  <si>
    <t>COBRO COMIS TAR DEBIT A NOM EV0005829536 Autorización: 82554</t>
  </si>
  <si>
    <t>COBRO IMP INST TARJ D A NOM EV0005829536 Autorización: 82555</t>
  </si>
  <si>
    <t>SERVICIO 80809 PLACAS GN33825    Referencia Númerica: DEPOS 0000049161 Autorización: 00049161</t>
  </si>
  <si>
    <t>AS-57042  15/09</t>
  </si>
  <si>
    <t>ENGANCHE        Referencia Númerica: D INT 5100072    Autorización: 00138604</t>
  </si>
  <si>
    <t>RF-42376  15/09</t>
  </si>
  <si>
    <t>PIEZAS HILUX 2015       Referencia Númerica: DEPOS 0000000025 Autorización: 00117281</t>
  </si>
  <si>
    <t>AS-57121 19/09</t>
  </si>
  <si>
    <t>TRASPASO    Referencia Númerica: P INT 0000001    Autorización: 00151180</t>
  </si>
  <si>
    <t>MANT SIGMA       Referencia Númerica: DEPOS 0000080817 Autorización: 00155317</t>
  </si>
  <si>
    <t>AS-57046  15/09</t>
  </si>
  <si>
    <t>DEPOSITO VENTAS NETAS D TAR POR EVOPAYMX Autorización: 76919</t>
  </si>
  <si>
    <t>CORTE TERMINAL 15/09</t>
  </si>
  <si>
    <t>COBRO COMIS TAR CRED A NOM EVO0005829536 Autorización: 76920</t>
  </si>
  <si>
    <t>COBRO IMP INST TAR CR A NOM EV0005829536 Autorización: 76921</t>
  </si>
  <si>
    <t>COBRO COMIS TAR DEBIT A NOM EV0005829536 Autorización: 76922</t>
  </si>
  <si>
    <t>COBRO IMP INST TARJ D A NOM EV0005829536 Autorización: 76923</t>
  </si>
  <si>
    <t>TRASPASO REF        5470000408 AUT. 2808 Referencia Númerica:       5470000408 Autorización: 00128086</t>
  </si>
  <si>
    <t>QM</t>
  </si>
  <si>
    <t>PI1067</t>
  </si>
  <si>
    <t>TRASPASO       Referencia Númerica: P INT 0000001    Autorización: 00131313</t>
  </si>
  <si>
    <t>ANTICIPO HIGHLAN      Referencia Númerica: D INT 0003638    Autorización: 00360231</t>
  </si>
  <si>
    <t>AS-57127  20/09</t>
  </si>
  <si>
    <t>DEPOSITO VENTAS NETAS D TAR POR EVOPAYMX Autorización: 81489</t>
  </si>
  <si>
    <t>CORTE TERMINAL 18/09</t>
  </si>
  <si>
    <t>COBRO COMIS TAR CRED A NOM EVO0005829536 Autorización: 81490</t>
  </si>
  <si>
    <t>COBRO IMP INST TAR CR A NOM EV0005829536 Autorización: 81491</t>
  </si>
  <si>
    <t>COBRO COMIS TAR DEBIT A NOM EV0005829536 Autorización: 81492</t>
  </si>
  <si>
    <t>COBRO IMP INST TARJ D A NOM EV0005829536 Autorización: 81493</t>
  </si>
  <si>
    <t>PAGO DE COMPENSACION      Referencia Númerica: DEPOS 0170906    Autorización: 00021379</t>
  </si>
  <si>
    <t>TRASPASO     Referencia Númerica: P INT 0000001    Autorización: 00073604</t>
  </si>
  <si>
    <t>TRASPASO REF        5470000408 AUT. 7982 Referencia Númerica:       5470000408 Autorización: 00079828</t>
  </si>
  <si>
    <t>PI1066</t>
  </si>
  <si>
    <t>TRASPASO      Referencia Númerica: P INT 0000001    Autorización: 00083467</t>
  </si>
  <si>
    <t>DEPOSITO S.B.C.      SUC. SUC.NIETO PI@A Referencia Númerica:       0000000000 Autorización: 00004237</t>
  </si>
  <si>
    <t>RF-42406  19/09  CANCELADO</t>
  </si>
  <si>
    <t>DEPOSITO VENTAS NETAS D TAR POR EVOPAYMX Referencia Númerica:       0005829536 Autorización: 00064544</t>
  </si>
  <si>
    <t>CORTE TERMINAL 19/09</t>
  </si>
  <si>
    <t>COBRO COMIS TAR DEBIT A NOM EV0005829536 Referencia Númerica:       0005829536 Autorización: 00064545</t>
  </si>
  <si>
    <t>COBRO IMP INST TARJ D A NOM EV0005829536 Referencia Númerica:       0005829536 Autorización: 00064546</t>
  </si>
  <si>
    <t>DEV.DOCTO.DEP.S.B.C.                     Referencia Númerica:       0000008540 Autorización: 00000304</t>
  </si>
  <si>
    <t>ALECSA CELAYA SA                         Referencia Númerica: DEPOS 0000143362 Autorización: 00143362</t>
  </si>
  <si>
    <t>AS-57141  20/09</t>
  </si>
  <si>
    <t>DEPOSITO VENTAS NETAS D TAR POR EVOPAYMX Referencia Númerica:       0005829536 Autorización: 00067541</t>
  </si>
  <si>
    <t>CORTE TERMINAL 20/09</t>
  </si>
  <si>
    <t>COBRO COMIS TAR CRED A NOM EVO0005829536 Referencia Númerica:       0005829536 Autorización: 00067542</t>
  </si>
  <si>
    <t>COBRO IMP INST TAR CR A NOM EV0005829536 Referencia Númerica:       0005829536 Autorización: 00067543</t>
  </si>
  <si>
    <t>COBRO COMIS TAR DEBIT A NOM EV0005829536 Referencia Númerica:       0005829536 Autorización: 00067544</t>
  </si>
  <si>
    <t>COBRO IMP INST TARJ D A NOM EV0005829536 Referencia Númerica:       0005829536 Autorización: 00067545</t>
  </si>
  <si>
    <t>COBRO DE CUOTA TPV CEL A NOM E0005829536 Referencia Númerica:       0005829536 Autorización: 00281382</t>
  </si>
  <si>
    <t>COBRO IMP CUOTA TPV CEL A NOM 0005829536 Referencia Númerica:       0005829536 Autorización: 00281381</t>
  </si>
  <si>
    <t>TRASPASO          Referencia Númerica: P INT 0000001    Autorización: 00075621</t>
  </si>
  <si>
    <t>ERENDIRA,MENDOZA/JIMENEZ     Referencia Númerica: DEPOS 0000000000 Autorización: 00077161</t>
  </si>
  <si>
    <t>AS-57180  21/09</t>
  </si>
  <si>
    <t>VILLAGRAN EN MOVIMIENTO SA DE CV         Referencia Númerica: DEPOS 0000210917 Autorización: 00117679</t>
  </si>
  <si>
    <t>AS-57184  21/09</t>
  </si>
  <si>
    <t>COBRO IMP INST TARJ D A NOM EV0005829536 Autorización: 73486</t>
  </si>
  <si>
    <t>DEPOSITO VENTAS NETAS D TAR POR EVOPAYMX Autorización: 73484</t>
  </si>
  <si>
    <t>CORTE TERMINAL 21/09</t>
  </si>
  <si>
    <t>COBRO COMIS TAR DEBIT A NOM EV0005829536 Autorización: 73485</t>
  </si>
  <si>
    <t>VILLAGRAN EN MOVIMIENTO SA DE CV         Referencia Númerica: DEPOS 0000220917 Autorización: 00036889</t>
  </si>
  <si>
    <t>AS-57194  22/09</t>
  </si>
  <si>
    <t>TRASPASO                                 Referencia Númerica: P INT 0000001    Autorización: 00085181</t>
  </si>
  <si>
    <t>_                                        Referencia Númerica: DEPOS 0000000000 Autorización: 00093578</t>
  </si>
  <si>
    <t>AS-57278  25/09</t>
  </si>
  <si>
    <t>AVOIR</t>
  </si>
  <si>
    <t>S-81010</t>
  </si>
  <si>
    <t>PAGO BIOKRONE                            Referencia Númerica: D INT 0002017    Autorización: 00391239</t>
  </si>
  <si>
    <t>AS-57452  28/09</t>
  </si>
  <si>
    <t>DEP MIXTO EFVO/DOCT  SUC. ACAMBARO,GTO   Referencia Númerica:       0000000000 Autorización: 00062077</t>
  </si>
  <si>
    <t>RF-42465  22/09</t>
  </si>
  <si>
    <t>DEP TRAS TARJETA    236,677.92           Referencia Númerica:       0000000000 Autorización: 00062077</t>
  </si>
  <si>
    <t>DEP MIXTO EFVO/DOCT  SUC. ACAMBARO,GTO   Referencia Númerica:       0000000000 Autorización: 00062221</t>
  </si>
  <si>
    <t>RF-42464  22/09</t>
  </si>
  <si>
    <t>DEP TRAS TARJETA    17,200.00            Referencia Númerica:       0000000000 Autorización: 00062221</t>
  </si>
  <si>
    <t>DEP MIXTO EFVO/DOCT  SUC. TRES GUERRAS,G Referencia Númerica:       0000000000 Autorización: 00978231</t>
  </si>
  <si>
    <t>RF-42469  22/09</t>
  </si>
  <si>
    <t>DEP CHEQUE BNM      230,000.00           Referencia Númerica:       0000000000 Autorización: 00978231</t>
  </si>
  <si>
    <t>DEPOSITO EN EFECTIV SUC. TRES GUERRAS,GT Referencia Númerica:       0000000000 Autorización: 00978645</t>
  </si>
  <si>
    <t>RF-42479  23/09</t>
  </si>
  <si>
    <t>mnto auto                                Referencia Númerica: D INT 0000009    Autorización: 00550092</t>
  </si>
  <si>
    <t>AS-57219  22/09</t>
  </si>
  <si>
    <t>SERVICIO HIGHLANDER PERCONSA             Referencia Númerica: DEPOS 0000220917 Autorización: 00233459</t>
  </si>
  <si>
    <t>AS-57238  22/09</t>
  </si>
  <si>
    <t>DEPOSITO S.B.C.      SUC. TRES GUERRAS,G Referencia Númerica:       0000000000 Autorización: 00004773</t>
  </si>
  <si>
    <t>RF-42505  25/09</t>
  </si>
  <si>
    <t>Dep mixto Efec/Doctos BNM Sucursal: 570 Referencia Númerica: 0 Referencia Alfanúmerica:  Autorización: 385231</t>
  </si>
  <si>
    <t>RF-42504  25/09</t>
  </si>
  <si>
    <t>DEP TRAS TARJETA Sucursal: 570 Referencia Númerica: 0 Referencia Alfanúmerica: 220,000.00 Autorización: 385231</t>
  </si>
  <si>
    <t>Traspaso Ref. Sucursal: 519 Referencia Númerica: 5470000408 Referencia Alfanúmerica: AUT. 16869 SER BCA ELEC. Autorización: 16869</t>
  </si>
  <si>
    <t xml:space="preserve">FACTURAS </t>
  </si>
  <si>
    <t>PE154</t>
  </si>
  <si>
    <t>Traspaso Ref. Sucursal: 519 Referencia Númerica: 5470000408 Referencia Alfanúmerica: AUT. 16967 SER BCA ELEC. Autorización: 16967</t>
  </si>
  <si>
    <t>PE153</t>
  </si>
  <si>
    <t>Traspaso Ref. Sucursal: 519 Referencia Númerica: 5470000408 Referencia Alfanúmerica: AUT. 17038 SER BCA ELEC. Autorización: 17038</t>
  </si>
  <si>
    <t>PE152</t>
  </si>
  <si>
    <t>Traspaso Ref. Sucursal: 519 Referencia Númerica: 5470000408 Referencia Alfanúmerica: AUT. 17154 SER BCA ELEC. Autorización: 17154</t>
  </si>
  <si>
    <t>PE151</t>
  </si>
  <si>
    <t>DEPOSITO VENTAS NETAS D TAR POR EVOPAYMX Autorización: 77517</t>
  </si>
  <si>
    <t>CORTE TERMINAL 22/09</t>
  </si>
  <si>
    <t>COBRO COMIS TAR CRED A NOM EVO0005829536 Autorización: 77518</t>
  </si>
  <si>
    <t>COBRO IMP INST TAR CR A NOM EV0005829536 Autorización: 77519</t>
  </si>
  <si>
    <t>COBRO COMIS TAR DEBIT A NOM EV0005829536 Autorización: 77520</t>
  </si>
  <si>
    <t>COBRO IMP INST TARJ D A NOM EV0005829536 Autorización: 77521</t>
  </si>
  <si>
    <t>DEPOSITO VENTAS NETAS D TAR POR EVOPAYMX Autorización: 174981</t>
  </si>
  <si>
    <t>CORTE TERMINAL 23/09</t>
  </si>
  <si>
    <t>COBRO COMIS TAR CRED A NOM EVO0005829536 Autorización: 174982</t>
  </si>
  <si>
    <t>COBRO IMP INST TAR CR A NOM EV0005829536 Autorización: 174983</t>
  </si>
  <si>
    <t>COBRO COMIS TAR DEBIT A NOM EV0005829536 Autorización: 174984</t>
  </si>
  <si>
    <t>COBRO IMP INST TARJ D A NOM EV0005829536 Autorización: 174985</t>
  </si>
  <si>
    <t>AGRO Y ACOLCHADOS SA DE CV               Referencia Númerica: DEPOS 0000250917 Autorización: 00055516</t>
  </si>
  <si>
    <t>AS-57298  25/09</t>
  </si>
  <si>
    <t>TRASPASO       Referencia Númerica: P INT 0000001    Autorización: 00116857</t>
  </si>
  <si>
    <t>DEP MIXTO EFVO/DOCT  SUC. TRES GUERRAS,G Referencia Númerica:       0000000000 Autorización: 00979076</t>
  </si>
  <si>
    <t>RF-42512  25/09</t>
  </si>
  <si>
    <t>1855N/17</t>
  </si>
  <si>
    <t>DEP TRAS TARJETA    165,000.00           Referencia Númerica:       0000000000 Autorización: 00979076</t>
  </si>
  <si>
    <t>DEPOSITO S.B.C.      SUC. TRES GUERRAS,G Referencia Númerica:       0000000000 Autorización: 00006321</t>
  </si>
  <si>
    <t>RF-42495  25/09</t>
  </si>
  <si>
    <t>COBRO COMIS TAR CRED A NOM EVO0005829536 Autorización: 77040</t>
  </si>
  <si>
    <t>DEPOSITO VENTAS NETAS D TAR POR EVOPAYMX Autorización: 77039</t>
  </si>
  <si>
    <t>CORTE TERMINAL 25/09</t>
  </si>
  <si>
    <t>COBRO IMP INST TAR CR A NOM EV0005829536 Autorización: 77041</t>
  </si>
  <si>
    <t>COBRO COMIS TAR DEBIT A NOM EV0005829536 Autorización: 77042</t>
  </si>
  <si>
    <t>COBRO IMP INST TARJ D A NOM EV0005829536 Autorización: 77043</t>
  </si>
  <si>
    <t>PAGO SERVICIO CAMIONETA HULIX ALECSA CEL Referencia Númerica: D INT 8027787    Autorización: 00164739</t>
  </si>
  <si>
    <t>AS-57364   26/09</t>
  </si>
  <si>
    <t>Cargo de cheque Sucursal: 432 Referencia Númerica: 663 Referencia Alfanúmerica: 012 0051254 7040 0046614 7040 04320504 Autorización: 34487</t>
  </si>
  <si>
    <t>DEPOSITO VENTAS NETAS D TAR POR EVOPAYMX Autorización: 74014</t>
  </si>
  <si>
    <t>CORTE TERMINAL 26/09</t>
  </si>
  <si>
    <t>COBRO COMIS TAR CRED A NOM EVO0005829536 Autorización: 74015</t>
  </si>
  <si>
    <t>COBRO IMP INST TAR CR A NOM EV0005829536 Autorización: 74016</t>
  </si>
  <si>
    <t>COBRO COMIS TAR DEBIT A NOM EV0005829536 Autorización: 74017</t>
  </si>
  <si>
    <t>COBRO IMP INST TARJ D A NOM EV0005829536 Autorización: 74018</t>
  </si>
  <si>
    <t>PRODUCTORA AGRICOLA RESENDIZ SPR DE RL D Referencia Númerica: DEPOS 0000030786 Autorización: 00030786</t>
  </si>
  <si>
    <t>RF-42607  29/09</t>
  </si>
  <si>
    <t>AGRO Y ACOLCHADOS SA DE CV     Referencia Númerica: DEPOS 0000270917 Autorización: 00057384</t>
  </si>
  <si>
    <t>AS-57416  27/09</t>
  </si>
  <si>
    <t>DEPOSITO EN EFECTIV SUC. SAN MIGUEL ALLE Referencia Númerica:       0000000000 Autorización: 00133137</t>
  </si>
  <si>
    <t>RF-425556  27/09</t>
  </si>
  <si>
    <t>DEPOSITO EN EFECTIV SUC. SUC AUT BANAMEX Referencia Númerica:       0000000000 Autorización: 00081611</t>
  </si>
  <si>
    <t>RF-42557  27/09</t>
  </si>
  <si>
    <t>DEPOSITO VENTAS NETAS D TAR POR EVOPAYMX Autorización: 77387</t>
  </si>
  <si>
    <t>CORTE TERMINAL 27/09</t>
  </si>
  <si>
    <t>COBRO COMIS TAR CRED A NOM EVO0005829536 Autorización: 77388</t>
  </si>
  <si>
    <t>COBRO IMP INST TAR CR A NOM EV0005829536 Autorización: 77389</t>
  </si>
  <si>
    <t>COBRO COMIS TAR DEBIT A NOM EV0005829536 Autorización: 77390</t>
  </si>
  <si>
    <t>COBRO IMP INST TARJ D A NOM EV0005829536 Autorización: 77391</t>
  </si>
  <si>
    <t>ALFONSO,VELASQUEZ/AGUILAR                Referencia Númerica: DEPOS 0000037501 Autorización: 00037501</t>
  </si>
  <si>
    <t>RF-42590  28/09</t>
  </si>
  <si>
    <t>DEPOSITO EN EFECTIV SUC. CD HIDALGO MICH Referencia Númerica:       0000000000 Autorización: 00508812</t>
  </si>
  <si>
    <t>RF-42575  28/09</t>
  </si>
  <si>
    <t>VILLAGRAN EN MOVIMIENTO SA DE CV         Referencia Númerica: DEPOS 0000280917 Autorización: 00053247</t>
  </si>
  <si>
    <t>AS-57441  28/09</t>
  </si>
  <si>
    <t>PAGO POR SERVICIO HILUX 2017             Referencia Númerica: DEPOS 0000118207 Autorización: 00118207</t>
  </si>
  <si>
    <t>AS-57438  28/09</t>
  </si>
  <si>
    <t>DEPOSITO EN EFECTIV SUC. CELAYA,GTO      Referencia Númerica:       0000000000 Autorización: 00472939</t>
  </si>
  <si>
    <t>RF-42621  29/09</t>
  </si>
  <si>
    <t>Cargo de cheque Sucursal: 432 Referencia Númerica: 664 Referencia Alfanúmerica: 012 0056676 0620 0046616 0620 04320504 Autorización: 47256</t>
  </si>
  <si>
    <t>DEPOSITO VENTAS NETAS D TAR POR EVOPAYMX Autorización: 76800</t>
  </si>
  <si>
    <t>CORTE TERMINAL 28/09</t>
  </si>
  <si>
    <t>COBRO COMIS TAR CRED A NOM EVO0005829536 Autorización: 76801</t>
  </si>
  <si>
    <t>COBRO IMP INST TAR CR A NOM EV0005829536 Autorización: 76802</t>
  </si>
  <si>
    <t>COBRO COMIS TAR DEBIT A NOM EV0005829536 Autorización: 76803</t>
  </si>
  <si>
    <t>COBRO IMP INST TARJ D A NOM EV0005829536 Autorización: 76804</t>
  </si>
  <si>
    <t>SU RENDIMIENTO                           Referencia Númerica:       0000000000 Autorización: 07753308</t>
  </si>
  <si>
    <t>COMIS CHEQUE GIRADO                      Referencia Númerica:       0000000000 Autorización: 07753308</t>
  </si>
  <si>
    <t>IVA COM CHQ GIRAD                        Referencia Númerica:       0000000000 Autorización: 07753308</t>
  </si>
  <si>
    <t>X3</t>
  </si>
  <si>
    <t>Dep mixto Efec/Doctos BNM Sucursal: 104 Referencia Númerica: 0 Referencia Alfanúmerica:  Autorización: 474400</t>
  </si>
  <si>
    <t>AS-57485  29/09</t>
  </si>
  <si>
    <t>DEP CHEQUE BNM Sucursal: 104 Referencia Númerica: 0 Referencia Alfanúmerica: 2,040.00 Autorización: 474400</t>
  </si>
  <si>
    <t>COBRO COMIS TAR CRED A NOM EVO0005829536 Autorización: 171040</t>
  </si>
  <si>
    <t>DEPOSITO VENTAS NETAS D TAR POR EVOPAYMX Autorización: 171039</t>
  </si>
  <si>
    <t>COBRO IMP INST TAR CR A NOM EV0005829536 Autorización: 171041</t>
  </si>
  <si>
    <t>COBRO COMIS TAR DEBIT A NOM EV0005829536 Autorización: 171042</t>
  </si>
  <si>
    <t>COBRO IMP INST TARJ D A NOM EV0005829536 Autorización: 171043</t>
  </si>
  <si>
    <t>DEPOSITO VENTAS NETAS D TAR POR EVOPAYMX Autorización: 259306</t>
  </si>
  <si>
    <t>CORTE DE TERMINAL  29/09</t>
  </si>
  <si>
    <t>COBRO COMIS TAR CRED A NOM EVO0005829536 Autorización: 259307</t>
  </si>
  <si>
    <t>COBRO IMP INST TAR CR A NOM EV0005829536 Autorización: 259308</t>
  </si>
  <si>
    <t>COBRO COMIS TAR DEBIT A NOM EV0005829536 Autorización: 259309</t>
  </si>
  <si>
    <t>COBRO IMP INST TARJ D A NOM EV0005829536 Autorización: 259310</t>
  </si>
  <si>
    <t>AGRO Y ACOLCHADOS SA DE CV    Referencia Númerica: DEPOS 0000078574 Autorización: 00078574</t>
  </si>
  <si>
    <t>AS-57553  02/10</t>
  </si>
  <si>
    <t>Cargo de cheque Sucursal: 432 Referencia Númerica: 665 Referencia Alfanúmerica: 012 0070126 2350 0046616 2350 04320504 Autorización</t>
  </si>
  <si>
    <t>BANAMEX</t>
  </si>
  <si>
    <t>DEPOSITO VENTAS NETAS D TAR POR EVOPAYMX Autorización: 80338</t>
  </si>
  <si>
    <t>COBRO COMIS TAR CRED A NOM EVO0005829536 Autorización: 80339</t>
  </si>
  <si>
    <t>COBRO IMP INST TAR CR A NOM EV0005829536 Autorización: 80340</t>
  </si>
  <si>
    <t>COBRO COMIS TAR DEBIT A NOM EV0005829536 Autorización: 80341</t>
  </si>
  <si>
    <t>COBRO IMP INST TARJ D A NOM EV0005829536 Autorización: 80342</t>
  </si>
  <si>
    <t>PAGO ORDEN 81393                         Referencia Númerica: DEPOS 0000001460 Autorización: 00057196</t>
  </si>
  <si>
    <t>AS-57588  03/10</t>
  </si>
  <si>
    <t>DEPOSITO VENTAS NETAS D TAR POR EVOPAYMX Autorización: 75764</t>
  </si>
  <si>
    <t>CORTE DE TERMINAL  03/10</t>
  </si>
  <si>
    <t>COBRO COMIS TAR CRED A NOM EVO0005829536 Autorización: 75765</t>
  </si>
  <si>
    <t>COBRO IMP INST TAR CR A NOM EV0005829536 Autorización: 75766</t>
  </si>
  <si>
    <t>COBRO COMIS TAR DEBIT A NOM EV0005829536 Autorización: 75767</t>
  </si>
  <si>
    <t>COBRO IMP INST TARJ D A NOM EV0005829536 Autorización: 75768</t>
  </si>
  <si>
    <t>AGROQUIMICA SA DE CV                     Referencia Númerica: DEPOS 0000000000 Autorización: 00050129</t>
  </si>
  <si>
    <t>AR-15753  07/10</t>
  </si>
  <si>
    <t>AMALIA,AGUILAR/GONZALEZ                  Referencia Númerica: DEPOS 0000052250 Autorización: 00052250</t>
  </si>
  <si>
    <t>AS-57617  04/10</t>
  </si>
  <si>
    <t>AMALIA,AGUILAR/GONZALEZ                  Referencia Númerica: DEPOS 0000041017 Autorización: 00059034</t>
  </si>
  <si>
    <t>DEP MIXTO EFVO/DOCT  SUC. TRES GUERRAS,G Referencia Númerica:       0000000000 Autorización: 00985344</t>
  </si>
  <si>
    <t>RF-42732  04/10</t>
  </si>
  <si>
    <t>DEP TRAS TARJETA    60,000.00            Referencia Númerica:       0000000000 Autorización: 00985344</t>
  </si>
  <si>
    <t>SERVICIO 81454 PLACAS GN47687            Referencia Númerica: DEPOS 0000081454 Autorización: 00098110</t>
  </si>
  <si>
    <t>AS-57645  05/10</t>
  </si>
  <si>
    <t>ERENDIRA,MENDOZA/JIMENEZ                 Referencia Númerica: DEPOS 0000000000 Autorización: 00114034</t>
  </si>
  <si>
    <t>AS-57646  05/10</t>
  </si>
  <si>
    <t>YARIS STD LESLY                          Referencia Númerica: D INT 0000001    Autorización: 00310944</t>
  </si>
  <si>
    <t>RF-42737  04/10</t>
  </si>
  <si>
    <t>DEPOSITO VENTAS NETAS D TAR POR EVOPAYMX Autorización: 73890</t>
  </si>
  <si>
    <t>CORTE DE TERMINAL  04/10</t>
  </si>
  <si>
    <t>COBRO COMIS TAR CRED A NOM EVO0005829536 Autorización: 73891</t>
  </si>
  <si>
    <t>COBRO IMP INST TAR CR A NOM EV0005829536 Autorización: 73892</t>
  </si>
  <si>
    <t>COBRO COMIS TAR DEBIT A NOM EV0005829536 Autorización: 73893</t>
  </si>
  <si>
    <t>COBRO IMP INST TARJ D A NOM EV0005829536 Autorización: 73894</t>
  </si>
  <si>
    <t>DEP MIXTO EFVO/DOCT  SUC. TRES GUERRAS,G Referencia Númerica:       0000000000 Autorización: 00985894</t>
  </si>
  <si>
    <t>AS-57635  04/10</t>
  </si>
  <si>
    <t>DEP CHEQUE BNM      4,004.71             Referencia Númerica:       0000000000 Autorización: 00985894</t>
  </si>
  <si>
    <t>TRASPASO        Referencia Númerica: P INT 0000001    Autorización: 00038669</t>
  </si>
  <si>
    <t>SALVADOR,MALDONADO/TORRES                Referencia Númerica: DEPOS 0000076881 Autorización: 00076881</t>
  </si>
  <si>
    <t>RF-42762  05/10</t>
  </si>
  <si>
    <t>DEPOSITO VENTAS NETAS D TAR POR EVOPAYMX Autorización: 79670</t>
  </si>
  <si>
    <t>CORTE DE TERMINAL  05/10</t>
  </si>
  <si>
    <t>COBRO COMIS TAR CRED A NOM EVO0005829536 Autorización: 79671</t>
  </si>
  <si>
    <t>COBRO IMP INST TAR CR A NOM EV0005829536 Autorización: 79672</t>
  </si>
  <si>
    <t>COBRO COMIS TAR DEBIT A NOM EV0005829536 Autorización: 79673</t>
  </si>
  <si>
    <t>COBRO IMP INST TARJ D A NOM EV0005829536 Autorización: 79674</t>
  </si>
  <si>
    <t>S0000081537     Referencia Númerica: DEPOS 0000100598 Autorización: 00100598</t>
  </si>
  <si>
    <t>AS-57703  06/10</t>
  </si>
  <si>
    <t>ITR RIEGO        Referencia Númerica: D INT 7688726    Autorización: 00562822</t>
  </si>
  <si>
    <t>AS-57702  06/10</t>
  </si>
  <si>
    <t>FLEET 2 AF BANREGIO ORDEN 54394          Referencia Númerica: D INT 0000184    Autorización: 00658117</t>
  </si>
  <si>
    <t>AS-57724  07/10</t>
  </si>
  <si>
    <t>Cargo de cheque Sucursal: 432 Referencia Númerica: 666 Referencia Alfanúmerica: 012 0055855 4350 0046615 4350 04320504 Autorización: 45312</t>
  </si>
  <si>
    <t>CORTE DE TERMINAL  06/10</t>
  </si>
  <si>
    <t>COBRO COMIS TAR DEBIT A NOM EV0005829536 Autorización: 182032</t>
  </si>
  <si>
    <t>COBRO IMP INST TARJ D A NOM EV0005829536 Autorización: 182033</t>
  </si>
  <si>
    <t>DEPOSITO VENTAS NETAS D TAR POR EVOPAYMX Autorización: 268716</t>
  </si>
  <si>
    <t>CORTE DE TERMINAL  07/10</t>
  </si>
  <si>
    <t>COBRO COMIS TAR CRED A NOM EVO0005829536 Autorización: 268717</t>
  </si>
  <si>
    <t>COBRO IMP INST TAR CR A NOM EV0005829536 Autorización: 268718</t>
  </si>
  <si>
    <t>NUM ORDEN S0000081657                    Referencia Númerica: DEPOS 0000184766 Autorización: 00184766</t>
  </si>
  <si>
    <t>AS-57811  09/10</t>
  </si>
  <si>
    <t>COBRO COMIS TAR CRED A NOM EVO0005829536 Autorización: 79624</t>
  </si>
  <si>
    <t>DEPOSITO VENTAS NETAS D TAR POR EVOPAYMX Autorización: 79623</t>
  </si>
  <si>
    <t>CORTE DE TERMINAL  09/10</t>
  </si>
  <si>
    <t>COBRO IMP INST TAR CR A NOM EV0005829536 Autorización: 79625</t>
  </si>
  <si>
    <t>COBRO COMIS TAR DEBIT A NOM EV0005829536 Autorización: 79626</t>
  </si>
  <si>
    <t>COBRO IMP INST TARJ D A NOM EV0005829536 Autorización: 79627</t>
  </si>
  <si>
    <t>DEPOSITO DE          SUC. CONSTITUYENTES Referencia Númerica:       0000000000 Autorización: 00183717</t>
  </si>
  <si>
    <t>AS-57759  09/10</t>
  </si>
  <si>
    <t>DEP CHEQUE BNM      4,395.00             Referencia Númerica:       0000000000 Autorización: 00183717</t>
  </si>
  <si>
    <t>OS 81462          Referencia Númerica: DEPOS 0000081460 Autorización: 00083112</t>
  </si>
  <si>
    <t>AS-57836 10/10</t>
  </si>
  <si>
    <t>101017      Referencia Númerica: DEPOS 0000083113 Autorización: 00083113</t>
  </si>
  <si>
    <t>AS-57837  10/10</t>
  </si>
  <si>
    <t>DEP MIXTO EFVO/DOCT  SUC. ACAMBARO,GTO   Referencia Númerica:       0000000000 Autorización: 00069657</t>
  </si>
  <si>
    <t>RF-42854  11/10</t>
  </si>
  <si>
    <t>DEP TRAS TARJETA    60,000.00            Referencia Númerica:       0000000000 Autorización: 00069657</t>
  </si>
  <si>
    <t>Abono por instrucciones de Sucursal: 859 Referencia Númerica: 1170075 Referencia Alfanúmerica: ABONO A CUENTA Autorización: 12846</t>
  </si>
  <si>
    <t>RF-42853  11/10</t>
  </si>
  <si>
    <t>COBRO COMIS TAR CRED A NOM EVO0005829536 Autorización: 75221</t>
  </si>
  <si>
    <t>DEPOSITO VENTAS NETAS D TAR POR EVOPAYMX Autorización: 75220</t>
  </si>
  <si>
    <t>CORTE DE TERMINAL  10/10</t>
  </si>
  <si>
    <t>COBRO IMP INST TAR CR A NOM EV0005829536 Autorización: 75222</t>
  </si>
  <si>
    <t>COBRO COMIS TAR DEBIT A NOM EV0005829536 Autorización: 75223</t>
  </si>
  <si>
    <t>COBRO IMP INST TARJ D A NOM EV0005829536 Autorización: 75224</t>
  </si>
  <si>
    <t>0012265488 141 001 PROCURE               Referencia Númerica: D INT 2265488    Autorización: 00097585</t>
  </si>
  <si>
    <t>AM 1437</t>
  </si>
  <si>
    <t>Cargo de cheque Sucursal: 432 Referencia Númerica: 668 Referencia Alfanúmerica: 012 0049504 6580 0046614 6580 04320504 Autorización: 33591</t>
  </si>
  <si>
    <t>DEPOSITO VENTAS NETAS D TAR POR EVOPAYMX Autorización: 74024</t>
  </si>
  <si>
    <t>CORTE DE TERMINAL  11/10</t>
  </si>
  <si>
    <t>COBRO COMIS TAR CRED A NOM EVO0005829536 Autorización: 74025</t>
  </si>
  <si>
    <t>COBRO IMP INST TAR CR A NOM EV0005829536 Autorización: 74026</t>
  </si>
  <si>
    <t>COBRO COMIS TAR DEBIT A NOM EV0005829536 Autorización: 74027</t>
  </si>
  <si>
    <t>COBRO IMP INST TARJ D A NOM EV0005829536 Autorización: 74028</t>
  </si>
  <si>
    <t>HILOS Y RAFIAS SAN JOSE SA DE CV         Referencia Númerica: DEPOS 0000022215 Autorización: 00022215</t>
  </si>
  <si>
    <t>AS-57890 12/10</t>
  </si>
  <si>
    <t>HILOS Y RAFIAS</t>
  </si>
  <si>
    <t>DEPOSITO EN EFECTIV SUC. SAN JUAN DEL RI Referencia Númerica:       0000000000 Autorización: 00486205</t>
  </si>
  <si>
    <t>RF-42897  14/10</t>
  </si>
  <si>
    <t>DEP MIXTO EFVO/DOCT  SUC. CELAYA,GTO     Referencia Númerica:       0000000000 Autorización: 00484153</t>
  </si>
  <si>
    <t>RF-42874 12/10</t>
  </si>
  <si>
    <t>MARTINEZ NUÑEZ JOSE</t>
  </si>
  <si>
    <t>DEP TRAS TARJETA    40,000.00            Referencia Númerica:       0000000000 Autorización: 00484153</t>
  </si>
  <si>
    <t>DEP MIXTO EFVO/DOCT  SUC. CELAYA,GTO     Referencia Númerica:       0000000000 Autorización: 00484341</t>
  </si>
  <si>
    <t>RF-42875 12/10</t>
  </si>
  <si>
    <t>DEP TRAS TARJETA    40,782.00            Referencia Númerica:       0000000000 Autorización: 00484341</t>
  </si>
  <si>
    <t>DEPOSITO EN EFECTIV SUC. GLORIETA EL PIP Referencia Númerica:       0000000000 Autorización: 00356583</t>
  </si>
  <si>
    <t>AR-15876  18/10</t>
  </si>
  <si>
    <t>GUADALUPE DEL CARMEN,LOZANO/GASCA        Referencia Númerica: DEPOS 0000000000 Autorización: 00320855</t>
  </si>
  <si>
    <t>RF-42873 12/10</t>
  </si>
  <si>
    <t>Cargo de cheque Sucursal: 432 Referencia Númerica: 670 Referencia Alfanúmerica: 012 0046994 5500 0046614 5500 04320504 Autorización: 35474</t>
  </si>
  <si>
    <t>DEPOSITO VENTAS NETAS D TAR POR EVOPAYMX Autorización: 79182</t>
  </si>
  <si>
    <t>CORTE DE TERMINAL  12/10</t>
  </si>
  <si>
    <t>COBRO COMIS TAR DEBIT A NOM EV0005829536 Autorización: 79183</t>
  </si>
  <si>
    <t>COBRO IMP INST TARJ D A NOM EV0005829536 Autorización: 79184</t>
  </si>
  <si>
    <t>1        Referencia Númerica: DEPOS 0000000001 Autorización: 00094512</t>
  </si>
  <si>
    <t>RF-42929  17/10</t>
  </si>
  <si>
    <t>TRASPASO REF.       10666007 AUT. 04931  Referencia Númerica:       0010666007 Autorización: 00104931</t>
  </si>
  <si>
    <t>ALECSA ITALIANOS</t>
  </si>
  <si>
    <t>PE-59</t>
  </si>
  <si>
    <t>Traspaso Ref. Sucursal: 519 Referencia Númerica: 380252244 Referencia Alfanúmerica: AUT. 23686 SER BCA ELEC. Autorización: 23686</t>
  </si>
  <si>
    <t>E-190</t>
  </si>
  <si>
    <t>Dep mixto Efec/Doctos BNM Sucursal: 570 Referencia Númerica: 0 Referencia Alfanúmerica:  Autorización: 403328</t>
  </si>
  <si>
    <t>RF-42924  17/10</t>
  </si>
  <si>
    <t>DEP TRAS TARJETA Sucursal: 570 Referencia Númerica: 0 Referencia Alfanúmerica: 50,000.00 Autorización: 403328</t>
  </si>
  <si>
    <t>Depósito de efectivo Sucursal: 570 Referencia Númerica: 0 Referencia Alfanúmerica:  Autorización: 403766</t>
  </si>
  <si>
    <t>RF-42926  -42925  17/10</t>
  </si>
  <si>
    <t>Depósito de efectivo Sucursal: 4295 Referencia Númerica: 0 Referencia Alfanúmerica:  Autorización: 358590</t>
  </si>
  <si>
    <t>RF-43023  21/10</t>
  </si>
  <si>
    <t>DEPOSITO VENTAS NETAS D TAR POR EVOPAYMX Autorización: 81824</t>
  </si>
  <si>
    <t>CORTE DE TERMINAL  13/10</t>
  </si>
  <si>
    <t>COBRO COMIS TAR CRED A NOM EVO0005829536 Autorización: 81825</t>
  </si>
  <si>
    <t>COBRO IMP INST TAR CR A NOM EV0005829536 Autorización: 81826</t>
  </si>
  <si>
    <t>COBRO COMIS TAR DEBIT A NOM EV0005829536 Autorización: 81827</t>
  </si>
  <si>
    <t>COBRO IMP INST TARJ D A NOM EV0005829536 Autorización: 81828</t>
  </si>
  <si>
    <t>DEPOSITO VENTAS NETAS D TAR POR EVOPAYMX Autorización: 186425</t>
  </si>
  <si>
    <t>CORTE DE TERMINAL  14/10</t>
  </si>
  <si>
    <t>COBRO COMIS TAR CRED A NOM EVO0005829536 Autorización: 186426</t>
  </si>
  <si>
    <t>COBRO IMP INST TAR CR A NOM EV0005829536 Autorización: 186427</t>
  </si>
  <si>
    <t>COBRO COMIS TAR DEBIT A NOM EV0005829536 Autorización: 186428</t>
  </si>
  <si>
    <t>COBRO IMP INST TARJ D A NOM EV0005829536 Autorización: 186429</t>
  </si>
  <si>
    <t>AGRO Y ACOLCHADOS   Referencia Númerica: D INT 6274979    Autorización: 00203722</t>
  </si>
  <si>
    <t>AS-58001  16/10</t>
  </si>
  <si>
    <t>Cargo de cheque Sucursal: 432 Referencia Númerica: 672 Referencia Alfanúmerica: 012 0071016 0350 0046616 0350 04320504 Autorización: 57460</t>
  </si>
  <si>
    <t>DEPOSITO VENTAS NETAS D TAR POR EVOPAYMX Autorización: 82053</t>
  </si>
  <si>
    <t>CORTE DE TERMINAL  16/10</t>
  </si>
  <si>
    <t>COBRO COMIS TAR CRED A NOM EVO0005829536 Autorización: 82054</t>
  </si>
  <si>
    <t>COBRO IMP INST TAR CR A NOM EV0005829536 Autorización: 82055</t>
  </si>
  <si>
    <t>COBRO COMIS TAR DEBIT A NOM EV0005829536 Autorización: 82056</t>
  </si>
  <si>
    <t>COBRO IMP INST TARJ D A NOM EV0005829536 Autorización: 82057</t>
  </si>
  <si>
    <t>ERENDIRA,MENDOZA/JIMENEZ                 Referencia Númerica: DEPOS 0000093643 Autorización: 00093643</t>
  </si>
  <si>
    <t>AS-58051  17/10</t>
  </si>
  <si>
    <t>GP63413       Referencia Númerica: DEPOS 0000128480 Autorización: 00128480</t>
  </si>
  <si>
    <t>AS-58067  18/10</t>
  </si>
  <si>
    <t>ABONO A CUENTA       Referencia Númerica: D INT 0000001    Autorización: 00243662</t>
  </si>
  <si>
    <t>RF-42984  19/10</t>
  </si>
  <si>
    <t>DEPOSITO VENTAS NETAS D TAR POR EVOPAYMX Autorización: 76172</t>
  </si>
  <si>
    <t>CORTE DE TERMINAL  17/10</t>
  </si>
  <si>
    <t>COBRO COMIS TAR CRED A NOM EVO0005829536 Autorización: 76173</t>
  </si>
  <si>
    <t>COBRO IMP INST TAR CR A NOM EV0005829536 Autorización: 76174</t>
  </si>
  <si>
    <t>COBRO COMIS TAR DEBIT A NOM EV0005829536 Autorización: 76175</t>
  </si>
  <si>
    <t>COBRO IMP INST TARJ D A NOM EV0005829536 Autorización: 76176</t>
  </si>
  <si>
    <t>DEPOSITO EN EFECTIV SUC. JARAL PROGRESO, Referencia Númerica:       0000000000 Autorización: 00751180</t>
  </si>
  <si>
    <t>AS-58131  19/10</t>
  </si>
  <si>
    <t>DEPOSITO DE          SUC. TRES GUERRAS,G Referencia Númerica:       0000000000 Autorización: 00993841</t>
  </si>
  <si>
    <t>AS-58040  17/10</t>
  </si>
  <si>
    <t>DEP CHEQUE BNM      4,169.01             Referencia Númerica:       0000000000 Autorización: 00993841</t>
  </si>
  <si>
    <t>DEPOSITO DE          SUC. TRES GUERRAS,G Referencia Númerica:       0000000000 Autorización: 00994115</t>
  </si>
  <si>
    <t>AS-58013  16/10</t>
  </si>
  <si>
    <t>DEP CHEQUE BNM      1,099.00             Referencia Númerica:       0000000000 Autorización: 00994115</t>
  </si>
  <si>
    <t>DEP MIXTO EFVO/DOCT  SUC. SALVATIERRA,GT Referencia Númerica:       0000000000 Autorización: 00746315</t>
  </si>
  <si>
    <t>RF-42976  19/10</t>
  </si>
  <si>
    <t>DEP CHEQUE BNM      100,000.00           Referencia Númerica:       0000000000 Autorización: 00746315</t>
  </si>
  <si>
    <t>SERVICIO UNIDAD GM88096     Referencia Númerica: DEPOS 0000088096 Autorización: 00095718</t>
  </si>
  <si>
    <t>AS-58085  18/10</t>
  </si>
  <si>
    <t>DEPOSITO EN EFECTIV SUC. APASEO EL GDE,G Referencia Númerica:       0000000000 Autorización: 00049482</t>
  </si>
  <si>
    <t>RF-42981  19/10</t>
  </si>
  <si>
    <t>PAGO SERVICIO CAMIONETA BIOKRONE         Referencia Númerica: D INT 0002017    Autorización: 00237060</t>
  </si>
  <si>
    <t>AS-58092  18/10</t>
  </si>
  <si>
    <t>Cargo de cheque Sucursal: 432 Referencia Númerica: 673 Referencia Alfanúmerica: 012 0056154 7110 0046614 7110 04320504 Autorización: 39117</t>
  </si>
  <si>
    <t>COBRO IMP INST TAR CR A NOM EV0005829536 Autorización: 81266</t>
  </si>
  <si>
    <t>DEPOSITO VENTAS NETAS D TAR POR EVOPAYMX Autorización: 81264</t>
  </si>
  <si>
    <t>CORTE DE TERMINAL  18/10</t>
  </si>
  <si>
    <t>COBRO COMIS TAR CRED A NOM EVO0005829536 Autorización: 81265</t>
  </si>
  <si>
    <t>COBRO COMIS TAR DEBIT A NOM EV0005829536 Autorización: 81267</t>
  </si>
  <si>
    <t>COBRO IMP INST TARJ D A NOM EV0005829536 Autorización: 81268</t>
  </si>
  <si>
    <t>DEPOSITO EN EFECTIV SUC. SAN JUAN DEL RI Referencia Númerica:       0000000000 Autorización: 00491945</t>
  </si>
  <si>
    <t>RF-42988  19/10</t>
  </si>
  <si>
    <t>SERV. HILUX LEO                          Referencia Númerica: D INT 0191017    Autorización: 00155631</t>
  </si>
  <si>
    <t>AS-58124  19/10</t>
  </si>
  <si>
    <t>COBRO CHEQUE NUMERO 674 0000674          Referencia Númerica:       0000000674 Autorización: 00325793</t>
  </si>
  <si>
    <t>PAGO F         Referencia Númerica: DEPOS 0000191017 Autorización: 00151452</t>
  </si>
  <si>
    <t>AS-58121  19/10</t>
  </si>
  <si>
    <t>SERVICIO 1       Referencia Númerica: DEPOS 0000191017 Autorización: 00331674</t>
  </si>
  <si>
    <t>AS-58142  20/10</t>
  </si>
  <si>
    <t>DEPOSITO VENTAS NETAS D TAR POR EVOPAYMX Autorización: 77471</t>
  </si>
  <si>
    <t>CORTE DE TERMINAL  19/10</t>
  </si>
  <si>
    <t>COBRO IMP INST TAR CR A NOM EV0005829536 Autorización: 77473</t>
  </si>
  <si>
    <t>COBRO COMIS TAR CRED A NOM EVO0005829536 Autorización: 77472</t>
  </si>
  <si>
    <t>COBRO COMIS TAR DEBIT A NOM EV0005829536 Autorización: 77474</t>
  </si>
  <si>
    <t>COBRO IMP INST TARJ D A NOM EV0005829536 Autorización: 77475</t>
  </si>
  <si>
    <t>TRASPASO        Referencia Númerica: P INT 0000001    Autorización: 00048388</t>
  </si>
  <si>
    <t>TRASPASO</t>
  </si>
  <si>
    <t>PD-3109</t>
  </si>
  <si>
    <t>VILLAGRAN EN MOVIMIENTO SA DE CV         Referencia Númerica: DEPOS 0000201017 Autorización: 00074173</t>
  </si>
  <si>
    <t>AS-58204  23/10</t>
  </si>
  <si>
    <t>ANTICIPO ALECSA       Referencia Númerica: D INT 0005736    Autorización: 00454366</t>
  </si>
  <si>
    <t>201017    Referencia Númerica: DEPOS 0000201017 Autorización: 00161504</t>
  </si>
  <si>
    <t>AS-58161  20/10</t>
  </si>
  <si>
    <t>Traspaso Ref. Sucursal: 519 Referencia Númerica: 5470000408 Referencia Alfanúmerica: AUT. 22420 SER BCA ELEC. Autorización: 22420</t>
  </si>
  <si>
    <t>TELCEL</t>
  </si>
  <si>
    <t>PE-264</t>
  </si>
  <si>
    <t>Traspaso Ref. Sucursal: 519 Referencia Númerica: 5470000408 Referencia Alfanúmerica: AUT. 23289 SER BCA ELEC. Autorización: 23289</t>
  </si>
  <si>
    <t>INTERNET</t>
  </si>
  <si>
    <t>PE-265</t>
  </si>
  <si>
    <t>Traspaso Ref. Sucursal: 519 Referencia Númerica: 5470000408 Referencia Alfanúmerica: AUT. 23467 SER BCA ELEC. Autorización: 23467</t>
  </si>
  <si>
    <t>FRAME REALY</t>
  </si>
  <si>
    <t>PE-266</t>
  </si>
  <si>
    <t>Traspaso Ref. Sucursal: 519 Referencia Númerica: 5470000408 Referencia Alfanúmerica: AUT. 23739 SER BCA ELEC. Autorización: 23739</t>
  </si>
  <si>
    <t>INFOSERVEIS</t>
  </si>
  <si>
    <t>PE-267</t>
  </si>
  <si>
    <t>Traspaso Ref. Sucursal: 519 Referencia Númerica: 5470000408 Referencia Alfanúmerica: AUT. 25034 SER BCA ELEC. Autorización: 25034</t>
  </si>
  <si>
    <t>CORREO SERVER</t>
  </si>
  <si>
    <t>PE268</t>
  </si>
  <si>
    <t>DEPOSITO VENTAS NETAS D TAR POR EVOPAYMX Autorización: 76236</t>
  </si>
  <si>
    <t>CORTE DE TERMINAL  20/10</t>
  </si>
  <si>
    <t>COBRO COMIS TAR CRED A NOM EVO0005829536 Autorización: 76237</t>
  </si>
  <si>
    <t>COBRO IMP INST TAR CR A NOM EV0005829536 Autorización: 76238</t>
  </si>
  <si>
    <t>DEPOSITO DE          SUC. TRES GUERRAS,G Referencia Númerica:       0000000000 Autorización: 00996648</t>
  </si>
  <si>
    <t>AS-58194  21/10</t>
  </si>
  <si>
    <t>DEP CHEQUE BNM      1,970.00    Referencia Númerica:       0000000000 Autorización: 00996648</t>
  </si>
  <si>
    <t>NUM ORDEN S0000082131   Referencia Númerica: DEPOS 0000000025 Autorización: 00029781</t>
  </si>
  <si>
    <t>AS-58199  23/10</t>
  </si>
  <si>
    <t>DEPOSITO DE   SUC. BLVD PONIENTE, Referencia Númerica:       0000000000 Autorización: 00409291</t>
  </si>
  <si>
    <t>RF-43074  24/10</t>
  </si>
  <si>
    <t>DEP TRAS TARJETA    68,000.00    Referencia Númerica:       0000000000 Autorización: 00409291</t>
  </si>
  <si>
    <t>AGRO Y ACOLCHADOS SA DE CV      Referencia Númerica: DEPOS 0000231017 Autorización: 00040047</t>
  </si>
  <si>
    <t>AS-58228  23/10</t>
  </si>
  <si>
    <t>AGRO Y ACOLCHADOS SA DE CV   Referencia Númerica: DEPOS 0000040533 Autorización: 00040533</t>
  </si>
  <si>
    <t>AS-58229  23/10</t>
  </si>
  <si>
    <t>AGRO Y ACOLCHADOS SA DE CV    Referencia Númerica: DEPOS 0000092183 Autorización: 00092183</t>
  </si>
  <si>
    <t>AS-58230  23/10</t>
  </si>
  <si>
    <t>ENGANCHE DE GISELA HERNANDEZ   Referencia Númerica: D INT 1088228    Autorización: 00295525</t>
  </si>
  <si>
    <t>RF-43051  23/10</t>
  </si>
  <si>
    <t>DEPOSITO VENTAS NETAS D TAR POR EVOPAYMX Autorización: 79683</t>
  </si>
  <si>
    <t>CORTE DE TERMINAL  23/10</t>
  </si>
  <si>
    <t>COBRO COMIS TAR CRED A NOM EVO0005829536 Autorización: 79684</t>
  </si>
  <si>
    <t>COBRO IMP INST TAR CR A NOM EV0005829536 Autorización: 79685</t>
  </si>
  <si>
    <t>COBRO COMIS TAR DEBIT A NOM EV0005829536 Autorización: 79686</t>
  </si>
  <si>
    <t>COBRO IMP INST TARJ D A NOM EV0005829536 Autorización: 79687</t>
  </si>
  <si>
    <t>COBRO IMP CUOTA TPV CEL A NOM 0005829536 Autorización: 302872</t>
  </si>
  <si>
    <t>COBRO DE CUOTA TPV CEL A NOM E0005829536 Autorización: 302873</t>
  </si>
  <si>
    <t>CONSORCIO ELECTRICO AGORA SA DE CV       Referencia Númerica: DEPOS 0000000000 Autorización: 00022242</t>
  </si>
  <si>
    <t>AS-58234  24/10</t>
  </si>
  <si>
    <t>MANT AVANZA241017         Referencia Númerica: DEPOS 0000822200 Autorización: 00058960</t>
  </si>
  <si>
    <t>AS-58275  24/10</t>
  </si>
  <si>
    <t>COMP MANT AVANZA      Referencia Númerica: DEPOS 0000241017 Autorización: 00096440</t>
  </si>
  <si>
    <t>NUM ORDEN S0000082188        Referencia Númerica: DEPOS 0000000025 Autorización: 00111922</t>
  </si>
  <si>
    <t>AS-58336  26/10</t>
  </si>
  <si>
    <t>DEPOSITO EN EFECTIV SUC. TRES GUERRAS,GT Referencia Númerica:       0000000000 Autorización: 00997985</t>
  </si>
  <si>
    <t>RF-43086  24/10</t>
  </si>
  <si>
    <t>DEPOSITO VENTAS NETAS D TAR POR EVOPAYMX Autorización: 74071</t>
  </si>
  <si>
    <t>CORTE DE TERMINAL  24/10</t>
  </si>
  <si>
    <t>COBRO COMIS TAR CRED A NOM EVO0005829536 Autorización: 74072</t>
  </si>
  <si>
    <t>COBRO IMP INST TAR CR A NOM EV0005829536 Autorización: 74073</t>
  </si>
  <si>
    <t>COBRO COMIS TAR DEBIT A NOM EV0005829536 Autorización: 74074</t>
  </si>
  <si>
    <t>COBRO IMP INST TARJ D A NOM EV0005829536 Autorización: 74075</t>
  </si>
  <si>
    <t>DEP MIXTO EFVO/DOCT  SUC. ACAMBARO,GTO   Referencia Númerica:       0000000000 Autorización: 00076457</t>
  </si>
  <si>
    <t>RF-43124  26/10</t>
  </si>
  <si>
    <t>DEP TRAS TARJETA    19,500.00       Referencia Númerica:       0000000000 Autorización: 00076457</t>
  </si>
  <si>
    <t>264293CD99     Referencia Númerica: DEPOS 0000000003 Autorización: 00086558</t>
  </si>
  <si>
    <t>DEPOSITO EN EFECTIV SUC. GLORIETA EL PIP Referencia Númerica:       0000000000 Autorización: 00365160</t>
  </si>
  <si>
    <t>RF-43115  26/10</t>
  </si>
  <si>
    <t>COM.CH S/FOND P X O 678         Referencia Númerica:       0000000678 Autorización: 00015645</t>
  </si>
  <si>
    <t>IVA COM CH S/FOND      Referencia Númerica:       0000000678 Autorización: 00015645</t>
  </si>
  <si>
    <t>DEPOSITO VENTAS NETAS D TAR POR EVOPAYMX Autorización: 75608</t>
  </si>
  <si>
    <t>CORTE DE TERMINAL  25/10</t>
  </si>
  <si>
    <t>COBRO COMIS TAR CRED A NOM EVO0005829536 Autorización: 75609</t>
  </si>
  <si>
    <t xml:space="preserve"> COBRO IMP INST TAR CR A NOM EV0005829536 Autorización: 75610</t>
  </si>
  <si>
    <t>COBRO COMIS TAR DEBIT A NOM EV0005829536 Autorización: 75611</t>
  </si>
  <si>
    <t>COBRO IMP INST TARJ D A NOM EV0005829536 Autorización: 75612</t>
  </si>
  <si>
    <t>BIDASEM                                  Referencia Númerica: DEPOS 0000261017 Autorización: 00034817</t>
  </si>
  <si>
    <t>COBRO CHEQUE NUMERO 679 0000679          Referencia Númerica:       0000000679 Autorización: 00331689</t>
  </si>
  <si>
    <t>DEPOSITO EN EFECTIV SUC. FRANCISCO VILLA Referencia Númerica:       0000000000 Autorización: 00637682</t>
  </si>
  <si>
    <t>RF-43127  26/10</t>
  </si>
  <si>
    <t>DEPOSITO VENTAS NETAS D TAR POR EVOPAYMX Autorización: 79674</t>
  </si>
  <si>
    <t>CORTE TERMINAL 26/10</t>
  </si>
  <si>
    <t>COBRO COMIS TAR CRED A NOM EVO0005829536 Autorización: 79675</t>
  </si>
  <si>
    <t>COBRO IMP INST TAR CR A NOM EV0005829536 Autorización: 79676</t>
  </si>
  <si>
    <t>AC379583 SKH2493 AISIN AUTOMOTIVE GTO Autorización: 795426</t>
  </si>
  <si>
    <t>0012320696 141 001 PROCURE               Referencia Númerica: D INT 2320696    Autorización: 00871992</t>
  </si>
  <si>
    <t>COBRO CHEQUE NUMERO 680 0000680          Referencia Númerica:       0000000680 Autorización: 00332705</t>
  </si>
  <si>
    <t>NUM ORDEN S0000082389                    Referencia Númerica: DEPOS 0000227127 Autorización: 00227127</t>
  </si>
  <si>
    <t>AS-58400  27/10</t>
  </si>
  <si>
    <t>NUM ORDEN S00000082389                   Referencia Númerica: DEPOS 0000000025 Autorización: 00253322</t>
  </si>
  <si>
    <t>Abono por instrucciones de Sucursal: 519 Referencia Númerica: 281017 Referencia Alfanúmerica: BIDASEM Autorización: 9989</t>
  </si>
  <si>
    <t>AS-58434  28/10</t>
  </si>
  <si>
    <t>DEPOSITO VENTAS NETAS D TAR POR EVOPAYMX Autorización: 84135</t>
  </si>
  <si>
    <t>CORTE TERMINAL 27/10</t>
  </si>
  <si>
    <t>COBRO COMIS TAR CRED A NOM EVO0005829536 Autorización: 84136</t>
  </si>
  <si>
    <t>COBRO IMP INST TAR CR A NOM EV0005829536 Autorización: 84137</t>
  </si>
  <si>
    <t>COBRO COMIS TAR DEBIT A NOM EV0005829536 Autorización: 84138</t>
  </si>
  <si>
    <t>COBRO IMP INST TARJ D A NOM EV0005829536 Autorización: 84139</t>
  </si>
  <si>
    <t>DEPOSITO VENTAS NETAS D TAR POR EVOPAYMX Autorización: 190492</t>
  </si>
  <si>
    <t>CORTE TERMINAL 28/10</t>
  </si>
  <si>
    <t>COBRO COMIS TAR CRED A NOM EVO0005829536 Autorización: 190493</t>
  </si>
  <si>
    <t>COBRO IMP INST TAR CR A NOM EV0005829536 Autorización: 190494</t>
  </si>
  <si>
    <t>GRUPO SSC SA DE CV         Referencia Númerica: DEPOS 0000063458 Autorización: 00063458</t>
  </si>
  <si>
    <t>AS-58476  30/10</t>
  </si>
  <si>
    <t>S82467     Referencia Númerica: DEPOS 0000122159 Autorización: 00122159</t>
  </si>
  <si>
    <t>AS-58488  30/10</t>
  </si>
  <si>
    <t>Compra Instalacion BedLiner Toyota Hilux Referencia Númerica: D INT 3010171    Autorización: 00705673</t>
  </si>
  <si>
    <t>RF-43181  30/10</t>
  </si>
  <si>
    <t>COMPRA CAMIONETA       Referencia Númerica: D INT 8900919    Autorización: 00801824</t>
  </si>
  <si>
    <t>RF-43191  30/10</t>
  </si>
  <si>
    <t>0204U/17</t>
  </si>
  <si>
    <t>compra de unidad      Referencia Númerica: D INT 0010380    Autorización: 00803928</t>
  </si>
  <si>
    <t>RF-43180  30/10</t>
  </si>
  <si>
    <t>1595N/17</t>
  </si>
  <si>
    <t>DEP MIXTO EFVO/DOCT  SUC. ACAMBARO,GTO   Referencia Númerica:       0000000000 Autorización: 00078504</t>
  </si>
  <si>
    <t>RF-43178  30/10</t>
  </si>
  <si>
    <t>1291N/17</t>
  </si>
  <si>
    <t>DEP TRAS TARJETA    140,000.00           Referencia Númerica:       0000000000 Autorización: 00078504</t>
  </si>
  <si>
    <t>VICENTE,AGUIRRE/GARCIA     Referencia Númerica: DEPOS 0000254932 Autorización: 00254932</t>
  </si>
  <si>
    <t>RF-43192  30/10</t>
  </si>
  <si>
    <t>1811N/17</t>
  </si>
  <si>
    <t>DEPOSITO VENTAS NETAS D TAR POR EVOPAYMX Autorización: 83695</t>
  </si>
  <si>
    <t>CORTE TERMINAL 30/10</t>
  </si>
  <si>
    <t>COBRO COMIS TAR CRED A NOM EVO0005829536 Autorización: 83696</t>
  </si>
  <si>
    <t>COBRO IMP INST TAR CR A NOM EV0005829536 Autorización: 83697</t>
  </si>
  <si>
    <t>DEP MIXTO EFVO/DOCT  SUC. VILLAGRAN GTO  Referencia Númerica:       0000000000 Autorización: 00003098</t>
  </si>
  <si>
    <t>AR-16022  04/11</t>
  </si>
  <si>
    <t>DEP CHEQUE BNM      15,636.42            Referencia Númerica:       0000000000 Autorización: 00003098</t>
  </si>
  <si>
    <t>DEP MIXTO EFVO/DOCT  SUC. TRES GUERRAS,G Referencia Númerica:       0000000000 Autorización: 00001556</t>
  </si>
  <si>
    <t>RF-43201  31/10</t>
  </si>
  <si>
    <t>DEP TRAS TARJETA    4,200.00             Referencia Númerica:       0000000000 Autorización: 00001556</t>
  </si>
  <si>
    <t>COBRO CHEQUE NUMERO 682 SPEI             Referencia Númerica:       0000000682 Autorización: 00335482</t>
  </si>
  <si>
    <t>DEP MIXTO EFVO/DOCT  SUC. TECNOLOGICO CE Referencia Númerica:       0000000000 Autorización: 00893390</t>
  </si>
  <si>
    <t>RF-43219  31/10</t>
  </si>
  <si>
    <t>DEP TRAS TARJETA    194,000.00           Referencia Númerica:       0000000000 Autorización: 00893390</t>
  </si>
  <si>
    <t>DEP MIXTO EFVO/DOCT  SUC. TRES GUERRAS,G Referencia Númerica:       0000000000 Autorización: 00002190</t>
  </si>
  <si>
    <t>RF-43211  31/10</t>
  </si>
  <si>
    <t>DEP CHEQUE BNM      30,000.00            Referencia Númerica:       0000000000 Autorización: 00002190</t>
  </si>
  <si>
    <t>DEPOSITO EN EFECTIV SUC. GLORIETA OBELIS Referencia Númerica:       0000000000 Autorización: 00990753</t>
  </si>
  <si>
    <t>RF-43222 31/10</t>
  </si>
  <si>
    <t>DEPOSITO EN EFECTIV SUC. GLORIETA EL PIP Referencia Númerica:       0000000000 Autorización: 00368484</t>
  </si>
  <si>
    <t>DEPOSITO DE          SUC. GLORIETA EL PI Referencia Númerica:       0000000000 Autorización: 00368702</t>
  </si>
  <si>
    <t>DEP TRAS TARJETA    320,200.00           Referencia Númerica:       0000000000 Autorización: 00368702</t>
  </si>
  <si>
    <t>SU RENDIMIENTO                           Referencia Númerica:       0000000000 Autorización: 07861052</t>
  </si>
  <si>
    <t>COMIS CHEQUE GIRADO                      Referencia Númerica:       0000000000 Autorización: 07861052</t>
  </si>
  <si>
    <t>IVA COM CHQ GIRAD                        Referencia Númerica:       0000000000 Autorización: 07861052</t>
  </si>
  <si>
    <t>AS-58570  01/11</t>
  </si>
  <si>
    <t>DEPOSITO VENTAS NETAS D TAR POR EVOPAYMX Autorización: 81778</t>
  </si>
  <si>
    <t>CORTE DE TERMINAL  31/10</t>
  </si>
  <si>
    <t>COBRO COMIS TAR CRED A NOM EVO0005829536 Autorización: 81779</t>
  </si>
  <si>
    <t>COBRO IMP INST TAR CR A NOM EV0005829536 Autorización: 81780</t>
  </si>
  <si>
    <t>COBRO COMIS TAR DEBIT A NOM EV0005829536 Autorización: 81781</t>
  </si>
  <si>
    <t>COBRO IMP INST TARJ D A NOM EV0005829536 Autorización: 81782</t>
  </si>
  <si>
    <t>DEPOSITO DE    SUC. TRES GUERRAS,G Referencia Númerica:       0000000000 Autorización: 00002570</t>
  </si>
  <si>
    <t>AS-58560  31/10</t>
  </si>
  <si>
    <t>DEP CHEQUE BNM      8,548.01    Referencia Númerica:  0000000000 Autorización: 00002570</t>
  </si>
  <si>
    <t>GRUPO SSC SA DE CV     Referencia Númerica: DEPOS 0000068510 Autorización: 00068510</t>
  </si>
  <si>
    <t>AS-58614  03/11</t>
  </si>
  <si>
    <t>ANTICIPO HILUX 2017 GRUPO EDUCATIVO IMA  Referencia Númerica: D INT 7615552    Autorización: 00671675</t>
  </si>
  <si>
    <t>RF-43288  01/11</t>
  </si>
  <si>
    <t>0111017       Referencia Númerica: DEPOS 0000188353 Autorización: 00188353</t>
  </si>
  <si>
    <t>AS-58657  04/11</t>
  </si>
  <si>
    <t>FLUAGRI</t>
  </si>
  <si>
    <t>ENGANCHE TACOMA     Referencia Númerica: DEPOS 0000000001 Autorización: 00183546</t>
  </si>
  <si>
    <t>RF-43295  01/11</t>
  </si>
  <si>
    <t>519 Referencia Númerica: 21117 Referencia Alfanúmerica: AGRO Y ACOLCHADOS SA DE CV Autorización: 30673</t>
  </si>
  <si>
    <t>AS-58639  03/11</t>
  </si>
  <si>
    <t>DEPOSITO VENTAS NETAS D TAR POR EVOPAYMX Autorización: 80478</t>
  </si>
  <si>
    <t>CORTE DE TERMINAL  1/11</t>
  </si>
  <si>
    <t>COBRO IMP INST TARJ D A NOM EV0005829536 Autorización: 80482</t>
  </si>
  <si>
    <t>COBRO COMIS TAR CRED A NOM EVO0005829536 Autorización: 80479</t>
  </si>
  <si>
    <t>COBRO IMP INST TAR CR A NOM EV0005829536 Autorización: 80480</t>
  </si>
  <si>
    <t>COBRO COMIS TAR DEBIT A NOM EV0005829536 Autorización: 80481</t>
  </si>
  <si>
    <t>TOYOTA CELAYA       Referencia Númerica: DEPOS 0000001011 Autorización: 00107581</t>
  </si>
  <si>
    <t>AR-16016  03/11</t>
  </si>
  <si>
    <t>DEP MIXTO EFVO/DOCT  SUC. APASEO EL GDE, Referencia Númerica:       0000000000 Autorización: 00056538</t>
  </si>
  <si>
    <t>RF-43321  03/11</t>
  </si>
  <si>
    <t>DEP TRAS TARJETA    95,000.00            Referencia Númerica:       0000000000 Autorización: 00056538</t>
  </si>
  <si>
    <t>DEPOSITO EN EFECTIV SUC. APASEO EL GDE,G Referencia Númerica:       0000000000 Autorización: 00056802</t>
  </si>
  <si>
    <t>DEPOSITO S.B.C.      SUC. SUC.NIETO PI@A Referencia Númerica:       0000000000 Autorización: 00005840</t>
  </si>
  <si>
    <t>RF-43348  07/11</t>
  </si>
  <si>
    <t>DEPOSITO VENTAS NETAS D TAR POR EVOPAYMX Autorización: 89411</t>
  </si>
  <si>
    <t>CORTE DE TERMINAL  03/11</t>
  </si>
  <si>
    <t>COBRO IMP INST TAR CR A NOM EV0005829536 Autorización: 89413</t>
  </si>
  <si>
    <t>COBRO COMIS TAR CRED A NOM EVO0005829536 Autorización: 89412</t>
  </si>
  <si>
    <t>COBRO COMIS TAR DEBIT A NOM EV0005829536 Autorización: 89414</t>
  </si>
  <si>
    <t>COBRO IMP INST TARJ D A NOM EV0005829536 Autorización: 89415</t>
  </si>
  <si>
    <t>DEPOSITO VENTAS NETAS D TAR POR EVOPAYMX Autorización: 198790</t>
  </si>
  <si>
    <t>CORTE DE TERMINAL  04/11</t>
  </si>
  <si>
    <t>COBRO COMIS TAR CRED A NOM EVO0005829536 Autorización: 198791</t>
  </si>
  <si>
    <t>COBRO IMP INST TAR CR A NOM EV0005829536 Autorización: 198792</t>
  </si>
  <si>
    <t>COBRO COMIS TAR DEBIT A NOM EV0005829536 Autorización: 198793</t>
  </si>
  <si>
    <t>COBRO IMP INST TARJ D A NOM EV0005829536 Autorización: 198794</t>
  </si>
  <si>
    <t>TRASPASO REF.       5470000408 AUT. 3025 Referencia Númerica:       5470000408 Autorización: 00030253</t>
  </si>
  <si>
    <t>PD-625</t>
  </si>
  <si>
    <t>AGRO Y ACOLCHADOS SA DE CV               Referencia Númerica: DEPOS 0000036820 Autorización: 00036820</t>
  </si>
  <si>
    <t>AS-58693  06/11</t>
  </si>
  <si>
    <t>DEPOSITO EN EFECTIV SUC. SAN JUAN DEL RI Referencia Númerica:       0000000000 Autorización: 00505305</t>
  </si>
  <si>
    <t>RF-43347  07/11</t>
  </si>
  <si>
    <t>DEPOSITO DE          SUC. TRES GUERRAS,G Referencia Númerica:       0000000000 Autorización: 00004633</t>
  </si>
  <si>
    <t>AS-58644  04/11</t>
  </si>
  <si>
    <t>DEP CHEQUE BNM      3,250.00             Referencia Númerica:       0000000000 Autorización: 00004633</t>
  </si>
  <si>
    <t>S82395      Referencia Númerica: DEPOS 0000082395 Autorización: 00070099</t>
  </si>
  <si>
    <t>AS-58775  09/11</t>
  </si>
  <si>
    <t>TRASPASO REF.       5470000408 AUT. 2715 Referencia Númerica:       5470000408 Autorización: 00127159</t>
  </si>
  <si>
    <t>PE71</t>
  </si>
  <si>
    <t>DEPOSITO VENTAS NETAS D TAR POR EVOPAYMX Autorización: 82688</t>
  </si>
  <si>
    <t>CORTE DE TERMINAL  06/11</t>
  </si>
  <si>
    <t>COBRO COMIS TAR DEBIT A NOM EV0005829536 Autorización: 82689</t>
  </si>
  <si>
    <t>COBRO IMP INST TARJ D A NOM EV0005829536 Autorización: 82690</t>
  </si>
  <si>
    <t>DEPOSITO EN EFECTIV SUC. DOLORES HIDALGO Referencia Númerica:       0000000000 Autorización: 00451489</t>
  </si>
  <si>
    <t>RF-43352  07/11</t>
  </si>
  <si>
    <t>DEPOSITO EN EFECTIV SUC. JERECUARO,GTO   Referencia Númerica:       0000000000 Autorización: 00817406</t>
  </si>
  <si>
    <t>RF-43356  07/11</t>
  </si>
  <si>
    <t>ORDEN 918899955    Referencia Númerica: D INT 0001012    Autorización: 00286000</t>
  </si>
  <si>
    <t>RF-43368-43369  07/11</t>
  </si>
  <si>
    <t>ABONO A CUENTA      Referencia Númerica: D INT 0000001    Autorización: 00341165</t>
  </si>
  <si>
    <t>RF-43367  07/11</t>
  </si>
  <si>
    <t>PAGO SERV MTTO AVANZA 2016    Referencia Númerica: DEPOS 0000430825 Autorización: 00430825</t>
  </si>
  <si>
    <t>AS-58732  07/11</t>
  </si>
  <si>
    <t>COBRO COMIS TAR CRED A NOM EVO0005829536 Autorización: 79183</t>
  </si>
  <si>
    <t>CORTE DE TERMINAL  07/11</t>
  </si>
  <si>
    <t>COBRO IMP INST TAR CR A NOM EV0005829536 Autorización: 79184</t>
  </si>
  <si>
    <t>COBRO COMIS TAR DEBIT A NOM EV0005829536 Autorización: 79185</t>
  </si>
  <si>
    <t>COBRO IMP INST TARJ D A NOM EV0005829536 Autorización: 79186</t>
  </si>
  <si>
    <t>DEPOSITO EN EFECTIV SUC. EL CAYACAL MICH Referencia Númerica:       0000000000 Autorización: 00176898</t>
  </si>
  <si>
    <t>RF-43386  08/11</t>
  </si>
  <si>
    <t>_         Referencia Númerica: DEPOS 0000076721 Autorización: 00076721</t>
  </si>
  <si>
    <t>AS-58811  10/11</t>
  </si>
  <si>
    <t>DEPOSITO VENTAS NETAS D TAR POR EVOPAYMX Autorización: 83112</t>
  </si>
  <si>
    <t>CORTE DE TERMINAL  08/11</t>
  </si>
  <si>
    <t>COBRO COMIS TAR CRED A NOM EVO0005829536 Autorización: 83113</t>
  </si>
  <si>
    <t>COBRO IMP INST TAR CR A NOM EV0005829536 Autorización: 83114</t>
  </si>
  <si>
    <t>COBRO COMIS TAR DEBIT A NOM EV0005829536 Autorización: 83115</t>
  </si>
  <si>
    <t>COBRO IMP INST TARJ D A NOM EV0005829536 Autorización: 83116</t>
  </si>
  <si>
    <t>COBRO CHEQUE NUMERO 688 SPEI             Referencia Númerica:       0000000688 Autorización: 00004546</t>
  </si>
  <si>
    <t>ANTICIPO HILUX 2018 GRUPO EDUCATIVO IMA  Referencia Númerica: D INT 5123634    Autorización: 00462703</t>
  </si>
  <si>
    <t>RF-43407  09/11</t>
  </si>
  <si>
    <t>DEPOSITO DE          SUC. TRES GUERRAS,G Referencia Númerica:       0000000000 Autorización: 00007059</t>
  </si>
  <si>
    <t>RF-43405  09/11</t>
  </si>
  <si>
    <t>DEP TRAS TARJETA    110,000.00           Referencia Númerica:       0000000000 Autorización: 00007059</t>
  </si>
  <si>
    <t>GRUPO SSC SA DE CV                       Referencia Númerica: DEPOS 0000000000 Autorización: 00083049</t>
  </si>
  <si>
    <t>AR-16056  09/11</t>
  </si>
  <si>
    <t>DEPOSITO EN EFECTIV SUC. GLORIETA EL PIP Referencia Númerica:       0000000000 Autorización: 00373501</t>
  </si>
  <si>
    <t>RF-43628  22/11</t>
  </si>
  <si>
    <t>MANTO. HILUX COMPREHENSIVE               Referencia Númerica: DEPOS 0000102045 Autorización: 00102045</t>
  </si>
  <si>
    <t>AS-58798  0*/10</t>
  </si>
  <si>
    <t>AGRO Y ACOLCHADOS SA DE CV               Referencia Númerica: DEPOS 0000091117 Autorización: 00114785</t>
  </si>
  <si>
    <t>AS-58817  10/11</t>
  </si>
  <si>
    <t>DEP MIXTO EFVO/DOCT  SUC. TRES GUERRAS,G Referencia Númerica:       0000000000 Autorización: 00007130</t>
  </si>
  <si>
    <t>RF-43400  09/11</t>
  </si>
  <si>
    <t>DEP CHEQUE BNM      150,000.00           Referencia Númerica:       0000000000 Autorización: 00007130</t>
  </si>
  <si>
    <t>PAGO RECIBIDO DE    9727019 ASSURANT SER Referencia Númerica: DEPOS 2408010003 Autorización: 00293208</t>
  </si>
  <si>
    <t>RF-43500  14/11</t>
  </si>
  <si>
    <t>DEPOSITO S.B.C.      SUC. TRES GUERRAS,G Referencia Númerica:       0000000000 Autorización: 00004411</t>
  </si>
  <si>
    <t>1627N/17</t>
  </si>
  <si>
    <t>DEPOSITO VENTAS NETAS D TAR POR EVOPAYMX Referencia Númerica:       0005829536 Autorización: 00082835</t>
  </si>
  <si>
    <t>CORTE DE TERMINAL  09/11</t>
  </si>
  <si>
    <t>COBRO COMIS TAR DEBIT A NOM EV0005829536 Referencia Númerica:       0005829536 Autorización: 00082836</t>
  </si>
  <si>
    <t>COBRO IMP INST TARJ D A NOM EV0005829536 Referencia Númerica:       0005829536 Autorización: 00082837</t>
  </si>
  <si>
    <t>COBRO COMIS TAR EXTRA A NOM EV0005829536 Referencia Númerica:       0005829536 Autorización: 00082838</t>
  </si>
  <si>
    <t>COBRO IMP INST TAR EX A NOM EV0005829536 Referencia Númerica:       0005829536 Autorización: 00082839</t>
  </si>
  <si>
    <t>ITR RIEGO    Referencia Númerica: D INT 5502155    Autorización: 00725427</t>
  </si>
  <si>
    <t>AS-58887  11/11</t>
  </si>
  <si>
    <t>DEP MIXTO EFVO/DOCT  SUC. TRES GUERRAS,G Referencia Númerica:       0000000000 Autorización: 00007733</t>
  </si>
  <si>
    <t>AS-58748  08/11</t>
  </si>
  <si>
    <t>DEP CHEQUE BNM      1,099.01             Referencia Númerica:       0000000000 Autorización: 00007733</t>
  </si>
  <si>
    <t>ENGANCHE TOYOTA    Referencia Númerica: D INT 0171110    Autorización: 00820818</t>
  </si>
  <si>
    <t>RF-43424  10/11</t>
  </si>
  <si>
    <t>1607N/17</t>
  </si>
  <si>
    <t>COBRO CHEQUE NUMERO 690 SPEI    Referencia Númerica:       0000000690 Autorización: 00342496</t>
  </si>
  <si>
    <t>AGRO Y ACOLCHADOS SA DE CV               Referencia Númerica: DEPOS 0000160410 Autorización: 00160410</t>
  </si>
  <si>
    <t>AS-58891  11/11</t>
  </si>
  <si>
    <t>MA JUANA,RAMIREZ/ALAMILLA     Referencia Númerica: DEPOS 0000000000 Autorización: 00140923</t>
  </si>
  <si>
    <t>RF-43428  10/11</t>
  </si>
  <si>
    <t>Anticipo GGBUGATTI     Referencia Númerica: D INT 0101117    Autorización: 00984630</t>
  </si>
  <si>
    <t>RF-43427  10/11</t>
  </si>
  <si>
    <t>DEPOSITO VENTAS NETAS D TAR POR EVOPAYMX 
Referencia numérica: 0005829536 
Autorización: 00082137</t>
  </si>
  <si>
    <t>CORTE DE TERMINAL  10/11</t>
  </si>
  <si>
    <t>COBRO COMIS TAR CRED A NOM EVO0005829536 
Referencia numérica: 0005829536 
Autorización: 00082138</t>
  </si>
  <si>
    <t>COBRO IMP INST TAR CR A NOM EV0005829536 
Referencia numérica: 0005829536 
Autorización: 00082139</t>
  </si>
  <si>
    <t>COBRO COMIS TAR DEBIT A NOM EV0005829536 
Referencia numérica: 0005829536 
Autorización: 00082140</t>
  </si>
  <si>
    <t>COBRO IMP INST TARJ D A NOM EV0005829536 
Referencia numérica: 0005829536 
Autorización: 00082141</t>
  </si>
  <si>
    <t>COBRO COMIS TAR CRED A NOM EVO0005829536 
Referencia numérica: 0005829536 
Autorización: 00188687</t>
  </si>
  <si>
    <t>DEPOSITO VENTAS NETAS D TAR POR EVOPAYMX 
Referencia numérica: 0005829536 
Autorización: 00188686</t>
  </si>
  <si>
    <t>CORTE DE TERMINAL  11/11</t>
  </si>
  <si>
    <t>COBRO IMP INST TAR CR A NOM EV0005829536 
Referencia numérica: 0005829536 
Autorización: 00188688</t>
  </si>
  <si>
    <t>COBRO COMIS TAR DEBIT A NOM EV0005829536 
Referencia numérica: 0005829536 
Autorización: 00188689</t>
  </si>
  <si>
    <t>COBRO IMP INST TARJ D A NOM EV0005829536 
Referencia numérica: 0005829536 
Autorización: 00188690</t>
  </si>
  <si>
    <t>DEPOSITO VENTAS NETAS D TAR POR EVOPAYMX 
Referencia numérica: 0005829536 
Autorización: 00255112</t>
  </si>
  <si>
    <t>CORTE DE TERMINAL  12/11</t>
  </si>
  <si>
    <t>COBRO COMIS TAR CRED A NOM EVO0005829536 
Referencia numérica: 0005829536 
Autorización: 00255113</t>
  </si>
  <si>
    <t>COBRO IMP INST TAR CR A NOM EV0005829536 
Referencia numérica: 0005829536 
Autorización: 00255114</t>
  </si>
  <si>
    <t>AGRO Y ACOLCHADOS SA DE CV 
Referencia numérica: DEPOS 0000067009 
Autorización: 00067009</t>
  </si>
  <si>
    <t>AS-58970  15/11</t>
  </si>
  <si>
    <t>DEP MIXTO EFVO/DOCT SUC. VILLAGRAN GTO 
Referencia numérica: 0000000000 
Autorización: 00008883</t>
  </si>
  <si>
    <t>RF-43475  13/10</t>
  </si>
  <si>
    <t>DEP CHEQUE BNM 351,600.00 
Referencia numérica: 0000000000 
Autorización: 00008883</t>
  </si>
  <si>
    <t>ALECSA CELAYA SA    Referencia Númerica: DEPOS 0000199442 Autorización: 00199442</t>
  </si>
  <si>
    <t>AS-58937  14/11</t>
  </si>
  <si>
    <t>COBRO COMIS TAR CRED A NOM EVO0005829536 Referencia Númerica:       0005829536 Autorización: 00082585</t>
  </si>
  <si>
    <t>COBRO IMP INST TAR CR A NOM EV0005829536 Referencia Númerica:       0005829536 Autorización: 00082586</t>
  </si>
  <si>
    <t>DEPOSITO VENTAS NETAS D TAR POR EVOPAYMX Referencia Númerica:       0005829536 Autorización: 00082584</t>
  </si>
  <si>
    <t>CORTE DE TERMINAL  13/11</t>
  </si>
  <si>
    <t>COBRO COMIS TAR DEBIT A NOM EV0005829536 Referencia Númerica:       0005829536 Autorización: 00082587</t>
  </si>
  <si>
    <t>COBRO IMP INST TARJ D A NOM EV0005829536 Referencia Númerica:       0005829536 Autorización: 00082588</t>
  </si>
  <si>
    <t>DEPOSITO EN EFECTIV SUC. TRES GUERRAS,GT Referencia Númerica:       0000000000 Autorización: 00009240</t>
  </si>
  <si>
    <t>RF-43486  14/11</t>
  </si>
  <si>
    <t>DEPOSITO EN EFECTIV SUC. GLORIETA EL PIP Referencia Númerica:       0000000000 Autorización: 00376230</t>
  </si>
  <si>
    <t>RF-43507  14/11</t>
  </si>
  <si>
    <t>DEPOSITO EN EFECTIV SUC. GLORIETA EL PIP Referencia Númerica:       0000000000 Autorización: 00376235</t>
  </si>
  <si>
    <t>DEPOSITO EN EFECTIV SUC. GLORIETA EL PIP Referencia Númerica:       0000000000 Autorización: 00376240</t>
  </si>
  <si>
    <t>DEPOSITO EN EFECTIV SUC. GLORIETA EL PIP Referencia Númerica:       0000000000 Autorización: 00376245</t>
  </si>
  <si>
    <t>DEPOSITO EN EFECTIV SUC. GLORIETA EL PIP Referencia Númerica:       0000000000 Autorización: 00375997</t>
  </si>
  <si>
    <t>TRASPASO                                 Referencia Númerica: P INT 0000001    Autorización: 00093491</t>
  </si>
  <si>
    <t xml:space="preserve">PD1729  </t>
  </si>
  <si>
    <t>SPEI FACT: 56278                         Referencia Númerica: D INT 0085361    Autorización: 00983288</t>
  </si>
  <si>
    <t>AS-58964  14/11</t>
  </si>
  <si>
    <t>DEP MIXTO EFVO/DOCT  SUC. TRES GUERRAS,G Referencia Númerica:       0000000000 Autorización: 00009699</t>
  </si>
  <si>
    <t>RF-43502  14/11</t>
  </si>
  <si>
    <t>DEP TRAS TARJETA    100,000.00           Referencia Númerica:       0000000000 Autorización: 00009699</t>
  </si>
  <si>
    <t>CARLOS ALEJANDRO,CALDERILLO/RUIZ         Referencia Númerica: DEPOS 0000460685 Autorización: 00460685</t>
  </si>
  <si>
    <t>AR-16109  17/11</t>
  </si>
  <si>
    <t>PAGO ORDEN HILUX                         Referencia Númerica: DEPOS 0000182528 Autorización: 00182528</t>
  </si>
  <si>
    <t>AS-58963  14/11</t>
  </si>
  <si>
    <t>ALECSA CELAYA S DE RL 14 NOV 1           Referencia Númerica: DEPOS 0000208786 Autorización: 00208786</t>
  </si>
  <si>
    <t>RF-43508  14/11</t>
  </si>
  <si>
    <t>COBRO COMIS TAR CRED A NOM EVO0005829536 Referencia Númerica:       0005829536 Autorización: 00082289</t>
  </si>
  <si>
    <t>DEPOSITO VENTAS NETAS D TAR POR EVOPAYMX Referencia Númerica:       0005829536 Autorización: 00082288</t>
  </si>
  <si>
    <t>CORTE DE TERMINAL  14/11</t>
  </si>
  <si>
    <t>COBRO IMP INST TAR CR A NOM EV0005829536 Referencia Númerica:       0005829536 Autorización: 00082290</t>
  </si>
  <si>
    <t>COBRO COMIS TAR DEBIT A NOM EV0005829536 Referencia Númerica:       0005829536 Autorización: 00082291</t>
  </si>
  <si>
    <t>COBRO IMP INST TARJ D A NOM EV0005829536 Referencia Númerica:       0005829536 Autorización: 00082292</t>
  </si>
  <si>
    <t>SERVICIO DE COROLLA 120,000KM            Referencia Númerica: D INT 1491695    Autorización: 00823229</t>
  </si>
  <si>
    <t>AS-58967  15/11</t>
  </si>
  <si>
    <t>DEP MIXTO EFVO/DOCT  SUC. VILLAGRAN GTO  Referencia Númerica:       0000000000 Autorización: 00009953</t>
  </si>
  <si>
    <t>RF-43524  15/11</t>
  </si>
  <si>
    <t>DEP CHEQUE BNM      5,500.00             Referencia Númerica:       0000000000 Autorización: 00009953</t>
  </si>
  <si>
    <t>TRASPASO                                 Referencia Númerica: P INT 0000001    Autorización: 00096492</t>
  </si>
  <si>
    <t>PD-1728</t>
  </si>
  <si>
    <t>LUIS PABLO,GUERRERO/RANGEL               Referencia Númerica: DEPOS 0000000000 Autorización: 00139024</t>
  </si>
  <si>
    <t>RF-43530  15/11</t>
  </si>
  <si>
    <t>ALECSA CELAYA                            Referencia Númerica: DEPOS 0000140986 Autorización: 00140986</t>
  </si>
  <si>
    <t>AS-59142  21/11</t>
  </si>
  <si>
    <t>DEPOSITO EN EFECTIV SUC. APASEO EL ALTO, Referencia Númerica:       0000000000 Autorización: 00329813</t>
  </si>
  <si>
    <t>RF-43598  21/11</t>
  </si>
  <si>
    <t>COBRO COMIS TAR CRED A NOM EVO0005829536 Referencia Númerica:       0005829536 Autorización: 00086868</t>
  </si>
  <si>
    <t>DEPOSITO VENTAS NETAS D TAR POR EVOPAYMX Referencia Númerica:       0005829536 Autorización: 00086867</t>
  </si>
  <si>
    <t>CORTE DE TERMINAL  15/11</t>
  </si>
  <si>
    <t>COBRO IMP INST TAR CR A NOM EV0005829536 Referencia Númerica:       0005829536 Autorización: 00086869</t>
  </si>
  <si>
    <t>COBRO COMIS TAR DEBIT A NOM EV0005829536 Referencia Númerica:       0005829536 Autorización: 00086870</t>
  </si>
  <si>
    <t>COBRO IMP INST TARJ D A NOM EV0005829536 Referencia Númerica:       0005829536 Autorización: 00086871</t>
  </si>
  <si>
    <t>DEPOSITO EN EFECTIV SUC. GLORIETA EL PIP Referencia Númerica:       0000000000 Autorización: 00377835</t>
  </si>
  <si>
    <t>RF-43545  - 43547  16/11</t>
  </si>
  <si>
    <t>DEPOSITO EN EFECTIV SUC. APASEO EL ALTO, Referencia Númerica:       0000000000 Autorización: 00330788</t>
  </si>
  <si>
    <t>RF-43599  21/11</t>
  </si>
  <si>
    <t>DEPOSITO EN EFECTIV SUC. SUC AUT BANAMEX Referencia Númerica:       0000000000 Autorización: 00994398</t>
  </si>
  <si>
    <t>AS-59094  18/11</t>
  </si>
  <si>
    <t>MA VICTORIA,CHAVEZ/                      Referencia Númerica: DEPOS 0000186854 Autorización: 00186854</t>
  </si>
  <si>
    <t>RF-43551  16/11</t>
  </si>
  <si>
    <t>COBRO COMIS TAR CRED A NOM EVO0005829536 Autorización: 87451</t>
  </si>
  <si>
    <t>DEPOSITO VENTAS NETAS D TAR POR EVOPAYMX Autorización: 87450</t>
  </si>
  <si>
    <t>CORTE DE TERMINAL  16/11</t>
  </si>
  <si>
    <t>COBRO IMP INST TAR CR A NOM EV0005829536 Autorización: 87452</t>
  </si>
  <si>
    <t>COBRO COMIS TAR DEBIT A NOM EV0005829536 Autorización: 87453</t>
  </si>
  <si>
    <t>COBRO IMP INST TARJ D A NOM EV0005829536 Autorización: 87454</t>
  </si>
  <si>
    <t>TRASPASO                                 Referencia Númerica: P INT 0000001    Autorización: 00108737</t>
  </si>
  <si>
    <t>TRASPASO ENTRE CTAS</t>
  </si>
  <si>
    <t>PD-2217</t>
  </si>
  <si>
    <t>Pago Prius 20,000 ULN618A                Referencia Númerica: D INT 0000018    Autorización: 00999534</t>
  </si>
  <si>
    <t>AS-59079  17/11</t>
  </si>
  <si>
    <t>PRODUCTO DE MAIZ</t>
  </si>
  <si>
    <t>DEPOSITO VENTAS NETAS D TAR POR EVOPAYMX Referencia Númerica:       0005829536 Autorización: 00105216</t>
  </si>
  <si>
    <t>CORTE DE TERMINAL  17/11</t>
  </si>
  <si>
    <t>COBRO COMIS TAR CRED A NOM EVO0005829536 Referencia Númerica:       0005829536 Autorización: 00105217</t>
  </si>
  <si>
    <t>COBRO IMP INST TAR CR A NOM EV0005829536 Referencia Númerica:       0005829536 Autorización: 00105218</t>
  </si>
  <si>
    <t>COBRO COMIS TAR DEBIT A NOM EV0005829536 Referencia Númerica:       0005829536 Autorización: 00105219</t>
  </si>
  <si>
    <t>COBRO IMP INST TARJ D A NOM EV0005829536 Referencia Númerica:       0005829536 Autorización: 00105220</t>
  </si>
  <si>
    <t>DEPOSITO VENTAS NETAS D TAR POR EVOPAYMX Referencia Númerica:       0005829536 Autorización: 00238200</t>
  </si>
  <si>
    <t>CORTE DE TERMINAL  18/11</t>
  </si>
  <si>
    <t>COBRO COMIS TAR CRED A NOM EVO0005829536 Referencia Númerica:       0005829536 Autorización: 00238201</t>
  </si>
  <si>
    <t>COBRO IMP INST TAR CR A NOM EV0005829536 Referencia Númerica:       0005829536 Autorización: 00238202</t>
  </si>
  <si>
    <t>COBRO COMIS TAR DEBIT A NOM EV0005829536 Referencia Númerica:       0005829536 Autorización: 00238203</t>
  </si>
  <si>
    <t>COBRO IMP INST TARJ D A NOM EV0005829536 Referencia Númerica:       0005829536 Autorización: 00238204</t>
  </si>
  <si>
    <t>DEPOSITO VENTAS NETAS D TAR POR EVOPAYMX Referencia Númerica:       0005829536 Autorización: 00436232</t>
  </si>
  <si>
    <t>COBRO COMIS TAR DEBIT A NOM EV0005829536 Referencia Númerica:       0005829536 Autorización: 00436233</t>
  </si>
  <si>
    <t>COBRO IMP INST TARJ D A NOM EV0005829536 Referencia Númerica:       0005829536 Autorización: 00436234</t>
  </si>
  <si>
    <t>DEPOSITO DE          SUC. TRES GUERRAS,G Referencia Númerica:       0000000000 Autorización: 00012605</t>
  </si>
  <si>
    <t>AS-59102  18/11</t>
  </si>
  <si>
    <t>DEP CHEQUE BNM      4,395.00             Referencia Númerica:       0000000000 Autorización: 00012605</t>
  </si>
  <si>
    <t>TRASPASO REF.       10666007 AUT. 56547  Referencia Númerica:       0010666007 Autorización: 00056547</t>
  </si>
  <si>
    <t>NEXTEL</t>
  </si>
  <si>
    <t>E-187</t>
  </si>
  <si>
    <t>DEPOSITO EN EFECTIV SUC. GLORIETA EL PIP Referencia Númerica:       0000000000 Autorización: 00379902</t>
  </si>
  <si>
    <t>RF-43630  22/11</t>
  </si>
  <si>
    <t>DEPOSITO EN EFECTIV SUC. GLORIETA EL PIP Referencia Númerica:       0000000000 Autorización: 00379828</t>
  </si>
  <si>
    <t>RF-43629  22/11</t>
  </si>
  <si>
    <t>DEPOSITO EN EFECTIV SUC. SAN MIGUEL ALLE Referencia Númerica:       0000000000 Autorización: 00151231</t>
  </si>
  <si>
    <t>RF-43632  22/11</t>
  </si>
  <si>
    <t>DEPOSITO EN EFECTIV SUC. SAN MIGUEL ALLE Referencia Númerica:       0000000000 Autorización: 00151163</t>
  </si>
  <si>
    <t>RF-43631  22/11</t>
  </si>
  <si>
    <t>ALECASA CELAYA                           Referencia Númerica: DEPOS 0000224404 Autorización: 00224404</t>
  </si>
  <si>
    <t>RF-59140  21/11</t>
  </si>
  <si>
    <t>TRASPASO REF.       5470000408 AUT. 2944 Referencia Númerica:       5470000408 Autorización: 00229449</t>
  </si>
  <si>
    <t>PE-189</t>
  </si>
  <si>
    <t>TRASPASO REF.       5470000408 AUT. 3351 Referencia Númerica:       5470000408 Autorización: 00233510</t>
  </si>
  <si>
    <t>PE-191</t>
  </si>
  <si>
    <t>TRASPASO REF.       5470000408 AUT. 3385 Referencia Númerica:       5470000408 Autorización: 00233850</t>
  </si>
  <si>
    <t>FRAME RELAY</t>
  </si>
  <si>
    <t>PE-192</t>
  </si>
  <si>
    <t>TRASPASO REF.       5470000408 AUT. 3421 Referencia Númerica:       5470000408 Autorización: 00234210</t>
  </si>
  <si>
    <t>PE-193</t>
  </si>
  <si>
    <t>DEPOSITO VENTAS NETAS D TAR POR EVOPAYMX Autorización: 87327</t>
  </si>
  <si>
    <t>CORTE DE TERMINAL  21/11</t>
  </si>
  <si>
    <t>COBRO COMIS TAR CRED A NOM EVO0005829536 Autorización: 87328</t>
  </si>
  <si>
    <t>COBRO IMP INST TAR CR A NOM EV0005829536 Autorización: 87329</t>
  </si>
  <si>
    <t>COBRO CHEQUE NUMERO 693 SPEI             Referencia Númerica:       0000000693 Autorización: 00351124</t>
  </si>
  <si>
    <t>DEPOSITO DE          SUC. FAJA DE ORO,GT Referencia Númerica:       0000000000 Autorización: 00473221</t>
  </si>
  <si>
    <t>RF-43640  22/11</t>
  </si>
  <si>
    <t>DEP TRAS TARJETA    368,200.00           Referencia Númerica:       0000000000 Autorización: 00473221</t>
  </si>
  <si>
    <t>DEPOSITO EN EFECTIV SUC. SAN MIGUEL ALLE Referencia Númerica:       0000000000 Autorización: 00151616</t>
  </si>
  <si>
    <t>RF-43837  30/11</t>
  </si>
  <si>
    <t>DEP MIXTO EFVO/DOCT  SUC. SUC.NIETO PI@A Referencia Númerica:       0000000000 Autorización: 00183651</t>
  </si>
  <si>
    <t>RF-43638  22/11</t>
  </si>
  <si>
    <t>DEP TRAS TARJETA    60,000.00            Referencia Númerica:       0000000000 Autorización: 00183651</t>
  </si>
  <si>
    <t>DEPOSITO VENTAS NETAS D TAR POR EVOPAYMX Autorización: 82717</t>
  </si>
  <si>
    <t>CORTE DE TERMINAL  22/11</t>
  </si>
  <si>
    <t>COBRO COMIS TAR CRED A NOM EVO0005829536 Autorización: 82718</t>
  </si>
  <si>
    <t>COBRO IMP INST TAR CR A NOM EV0005829536 Autorización: 82719</t>
  </si>
  <si>
    <t>COBRO COMIS TAR DEBIT A NOM EV0005829536 Autorización: 82720</t>
  </si>
  <si>
    <t>COBRO IMP INST TARJ D A NOM EV0005829536 Autorización: 82721</t>
  </si>
  <si>
    <t>TRASPASO                                 Referencia Númerica: P INT 0000001    Autorización: 00080890</t>
  </si>
  <si>
    <t>TRANSFERENCIA DE FONDOS                  Referencia Númerica: D INT 5563679    Autorización: 00657429</t>
  </si>
  <si>
    <t>RF-43664  23/11</t>
  </si>
  <si>
    <t>SPEI FACT: 56885                         Referencia Númerica: D INT 0066596    Autorización: 00698883</t>
  </si>
  <si>
    <t>AS-59276  23/11</t>
  </si>
  <si>
    <t>RFC PCO930326SF5                         Referencia Númerica: DEPOS 0000231117 Autorización: 00142217</t>
  </si>
  <si>
    <t>AS-59278  24/11</t>
  </si>
  <si>
    <t>CENTRAL FAP1442                          Referencia Númerica: DEPOS 0000231117 Autorización: 00142823</t>
  </si>
  <si>
    <t>AS-59507  29/11</t>
  </si>
  <si>
    <t>TRASPASO                                 Referencia Númerica: P INT 0000001    Autorización: 00174764</t>
  </si>
  <si>
    <t>CESAR EDUARDO PEREZ HUERTA               Referencia Númerica: D INT 0171123    Autorización: 00774828</t>
  </si>
  <si>
    <t>RF-43669  23/11</t>
  </si>
  <si>
    <t>NUM ORDEN S0000083345                    Referencia Númerica: DEPOS 0000000025 Autorización: 00187401</t>
  </si>
  <si>
    <t>AS-59269  23/11</t>
  </si>
  <si>
    <t>CENTRAL FAP 1444                         Referencia Númerica: DEPOS 0000189724 Autorización: 00189724</t>
  </si>
  <si>
    <t>DEPOSITO VENTAS NETAS D TAR POR EVOPAYMX Referencia Númerica:       0005829536 Autorización: 00082914</t>
  </si>
  <si>
    <t>CORTE DE TERMINAL  23/11</t>
  </si>
  <si>
    <t>COBRO COMIS TAR CRED A NOM EVO0005829536 Referencia Númerica:       0005829536 Autorización: 00082915</t>
  </si>
  <si>
    <t>COBRO IMP INST TAR CR A NOM EV0005829536 Referencia Númerica:       0005829536 Autorización: 00082916</t>
  </si>
  <si>
    <t>COBRO COMIS TAR DEBIT A NOM EV0005829536 Referencia Númerica:       0005829536 Autorización: 00082917</t>
  </si>
  <si>
    <t>COBRO IMP INST TARJ D A NOM EV0005829536 Referencia Númerica:       0005829536 Autorización: 00082918</t>
  </si>
  <si>
    <t>TRASPASO                                 Referencia Númerica: P INT 0000001    Autorización: 00117347</t>
  </si>
  <si>
    <t>MA VICTORIA,CHAVEZ/                      Referencia Númerica: DEPOS 0000118496 Autorización: 00118496</t>
  </si>
  <si>
    <t>RF-43673  24/11</t>
  </si>
  <si>
    <t>PAGO DE VEHICULO                         Referencia Númerica: D INT 0000001    Autorización: 00172661</t>
  </si>
  <si>
    <t>RF-43678  24/11</t>
  </si>
  <si>
    <t>DEP MIXTO EFVO/DOCT  SUC. APASEO EL GDE, Referencia Númerica:       0000000000 Autorización: 00064874</t>
  </si>
  <si>
    <t>RF-43679  24/11</t>
  </si>
  <si>
    <t>DEP TRAS TARJETA    80,000.00            Referencia Númerica:       0000000000 Autorización: 00064874</t>
  </si>
  <si>
    <t>DEP MIXTO EFVO/DOCT  SUC. APASEO EL GDE, Referencia Númerica:       0000000000 Autorización: 00064915</t>
  </si>
  <si>
    <t>RF-43680  24/11</t>
  </si>
  <si>
    <t>DEP TRAS TARJETA    2,400.00             Referencia Númerica:       0000000000 Autorización: 00064915</t>
  </si>
  <si>
    <t>DEP MIXTO EFVO/DOCT  SUC. SATELITE QRO   Referencia Númerica:       0000000000 Autorización: 00222979</t>
  </si>
  <si>
    <t>RF-43737  27/11</t>
  </si>
  <si>
    <t>DEP TRAS TARJETA    5,000.00             Referencia Númerica:       0000000000 Autorización: 00222979</t>
  </si>
  <si>
    <t>TRASPASO     Referencia Númerica: P INT 0000001    Autorización: 00222366</t>
  </si>
  <si>
    <t>Dep mixto Efec/Doctos BNM Sucursal: 104 Referencia Númerica: 0 Referencia Alfanúmerica:  Autorización: 517336</t>
  </si>
  <si>
    <t>RF-43692   24/11</t>
  </si>
  <si>
    <t>DEP CHEQUE BNM Sucursal: 104 Referencia Númerica: 0 Referencia Alfanúmerica: 30,000.00 Autorización: 517336</t>
  </si>
  <si>
    <t>Abono por instrucciones de Sucursal: 870 Referencia Númerica: 251117 Referencia Alfanúmerica: 251117 Autorización: 25371</t>
  </si>
  <si>
    <t>RF-43788  29/11</t>
  </si>
  <si>
    <t>DEPOSITO VENTAS NETAS D TAR POR EVOPAYMX Autorización: 85699</t>
  </si>
  <si>
    <t>CORTE DE TERMINAL  24/11</t>
  </si>
  <si>
    <t>COBRO IMP INST TAR CR A NOM EV0005829536 Autorización: 85701</t>
  </si>
  <si>
    <t>COBRO COMIS TAR CRED A NOM EVO0005829536 Autorización: 85700</t>
  </si>
  <si>
    <t>COBRO IMP INST TARJ D A NOM EV0005829536 Autorización: 85703</t>
  </si>
  <si>
    <t>DEPOSITO VENTAS NETAS D TAR POR EVOPAYMX Autorización: 192929</t>
  </si>
  <si>
    <t>CORTE DE TERMINAL  25/11</t>
  </si>
  <si>
    <t>COBRO COMIS TAR CRED A NOM EVO0005829536 Autorización: 192930</t>
  </si>
  <si>
    <t>COBRO IMP INST TAR CR A NOM EV0005829536 Autorización: 192931</t>
  </si>
  <si>
    <t>COBRO COMIS TAR DEBIT A NOM EV0005829536 Autorización: 192932</t>
  </si>
  <si>
    <t>COBRO IMP INST TARJ D A NOM EV0005829536 Autorización: 192933</t>
  </si>
  <si>
    <t>DEP MIXTO EFVO/DOCT  SUC. TRES GUERRAS,G Referencia Númerica:       0000000000 Autorización: 00016119</t>
  </si>
  <si>
    <t>RF-43796  29/11</t>
  </si>
  <si>
    <t>DEP TRAS TARJETA    58,659.59            Referencia Númerica:       0000000000 Autorización: 00016119</t>
  </si>
  <si>
    <t>DEP MIXTO EFVO/DOCT  SUC. MOROLEON,GTO   Referencia Númerica:       0000000000 Autorización: 00838691</t>
  </si>
  <si>
    <t>RF-43726  27/11</t>
  </si>
  <si>
    <t>DEP TRAS TARJETA    96,896.91            Referencia Númerica:       0000000000 Autorización: 00838691</t>
  </si>
  <si>
    <t>MANUEL,LARIOS/CASTRO                     Referencia Númerica: DEPOS 0000000000 Autorización: 00125234</t>
  </si>
  <si>
    <t>RF-43792  29/11</t>
  </si>
  <si>
    <t>DEP MIXTO EFVO/DOCT  SUC. SALVATIERRA,GT Referencia Númerica:       0000000000 Autorización: 00762186</t>
  </si>
  <si>
    <t>RF-43739  27/11</t>
  </si>
  <si>
    <t>DEP CHEQUE BNM      229,600.00           Referencia Númerica:       0000000000 Autorización: 00762186</t>
  </si>
  <si>
    <t>SERVICI 3515                             Referencia Númerica: DEPOS 0000000001 Autorización: 00166848</t>
  </si>
  <si>
    <t>AS-59454  28/11</t>
  </si>
  <si>
    <t>DEP MIXTO EFVO/DOCT  SUC. SALVATIERRA,GT Referencia Númerica:       0000000000 Autorización: 00762292</t>
  </si>
  <si>
    <t>CONFIRMADO 29/11</t>
  </si>
  <si>
    <t>DEP CHEQUE BNM      270,822.86           Referencia Númerica:       0000000000 Autorización: 00762292</t>
  </si>
  <si>
    <t>DEPOSITO VENTAS NETAS D TAR POR EVOPAYMX Autorización: 132431</t>
  </si>
  <si>
    <t>CORTE DE TERMINAL  27/11</t>
  </si>
  <si>
    <t>COBRO COMIS TAR CRED A NOM EVO0005829536 Autorización: 132432</t>
  </si>
  <si>
    <t>COBRO IMP INST TAR CR A NOM EV0005829536 Autorización: 132433</t>
  </si>
  <si>
    <t>COBRO COMIS TAR DEBIT A NOM EV0005829536 Autorización: 132434</t>
  </si>
  <si>
    <t>COBRO IMP INST TARJ D A NOM EV0005829536 Autorización: 132435</t>
  </si>
  <si>
    <t>DEP MIXTO EFVO/DOCT  SUC. APASEO EL GDE, Referencia Númerica:       0000000000 Autorización: 00066402</t>
  </si>
  <si>
    <t>RF-43750  28/11</t>
  </si>
  <si>
    <t>DEP TRAS TARJETA    268,200.00           Referencia Númerica:       0000000000 Autorización: 00066402</t>
  </si>
  <si>
    <t>ESTRATEGIA PEMAR SA DE CV                Referencia Númerica: DEPOS 0000000001 Autorización: 00110793</t>
  </si>
  <si>
    <t>UNIDAD DE CAPACITACION INTEGRADA VAMISEF Referencia Númerica: DEPOS 0000000000 Autorización: 00142159</t>
  </si>
  <si>
    <t>Finiquito Avanza 2018 Gris MGAR          Referencia Númerica: D INT 1129700    Autorización: 00239014</t>
  </si>
  <si>
    <t>281117  Referencia Númerica: DEPOS 0000465004 Autorización: 00465004</t>
  </si>
  <si>
    <t>RF-43841  30/11</t>
  </si>
  <si>
    <t>432 Referencia Númerica: 694 Referencia Alfanúmerica: 012 0071088 9830 0046618 9830 04320501 Autorización: 16788</t>
  </si>
  <si>
    <t>COBRO COMIS TAR CRED A NOM EVO0005829536 Autorización: 83389</t>
  </si>
  <si>
    <t>DEPOSITO VENTAS NETAS D TAR POR EVOPAYMX Autorización: 83388</t>
  </si>
  <si>
    <t>COBRO IMP INST TAR CR A NOM EV0005829536 Autorización: 83390</t>
  </si>
  <si>
    <t>COBRO COMIS TAR DEBIT A NOM EV0005829536 Autorización: 83391</t>
  </si>
  <si>
    <t>COBRO IMP INST TARJ D A NOM EV0005829536 Autorización: 83392</t>
  </si>
  <si>
    <t>SIENERGIA VALUE SA DE CV                 Referencia Númerica: DEPOS 0000291117 Autorización: 00090026</t>
  </si>
  <si>
    <t>DEP MIXTO EFVO/DOCT  SUC. APASEO EL GDE, Referencia Númerica:       0000000000 Autorización: 00067032</t>
  </si>
  <si>
    <t>DEP TRAS TARJETA    46,408.57            Referencia Númerica:       0000000000 Autorización: 00067032</t>
  </si>
  <si>
    <t>COBRO CHEQUE NUMERO 695 TRASPASO CUENTAS Referencia Númerica:       0000000695 Autorización: 00357153</t>
  </si>
  <si>
    <t>DEPOSITO VENTAS NETAS D TAR POR EVOPAYMX Autorización: 81354</t>
  </si>
  <si>
    <t>COBRO COMIS TAR CRED A NOM EVO0005829536 Autorización: 81355</t>
  </si>
  <si>
    <t>COBRO IMP INST TAR CR A NOM EV0005829536 Autorización: 81356</t>
  </si>
  <si>
    <t>COBRO COMIS TAR DEBIT A NOM EV0005829536 Autorización: 81357</t>
  </si>
  <si>
    <t>COBRO IMP INST TARJ D A NOM EV0005829536 Autorización: 81358</t>
  </si>
  <si>
    <t>MANUEL,LARIOS/CASTRO     Referencia Númerica: DEPOS 0000000000 Autorización: 00062726</t>
  </si>
  <si>
    <t>AGRO Y ACOLCHADOS SA DE CV   Referencia Númerica: DEPOS 0000301117 Autorización: 00084186</t>
  </si>
  <si>
    <t>SERV 280 MIL KM HIACE    Referencia Númerica: D INT 4583600    Autorización: 00531865</t>
  </si>
  <si>
    <t>DEP MIXTO EFVO/DOCT  SUC. APASEO EL GDE, Referencia Númerica:       0000000000 Autorización: 00067732</t>
  </si>
  <si>
    <t>RF-43845  30/11</t>
  </si>
  <si>
    <t>DEP TRAS TARJETA    17,455.59            Referencia Númerica:       0000000000 Autorización: 00067732</t>
  </si>
  <si>
    <t>SIENNA   Referencia Númerica: D INT 0301117    Autorización: 00632957</t>
  </si>
  <si>
    <t>COBRO CHEQUE NUMERO 696 0000696          Referencia Númerica:       0000000696 Autorización: 00358141</t>
  </si>
  <si>
    <t>DEPOSITO DE          SUC. TRES GUERRAS,G Referencia Númerica:       0000000000 Autorización: 00018387</t>
  </si>
  <si>
    <t>CONFIRMADO 01/12</t>
  </si>
  <si>
    <t>DEP TRAS TARJETA    135,000.00           Referencia Númerica:       0000000000 Autorización: 00018387</t>
  </si>
  <si>
    <t>DEP MIXTO EFVO/DOCT  SUC. FORUM BUENAVIS Referencia Númerica:       0000000000 Autorización: 00909521</t>
  </si>
  <si>
    <t>DEP TRAS TARJETA    103,000.00           Referencia Númerica:       0000000000 Autorización: 00909521</t>
  </si>
  <si>
    <t>SU RENDIMIENTO    Referencia Númerica:       0000000000 Autorización: 07272548</t>
  </si>
  <si>
    <t>COMIS CHEQUE GIRADO      Referencia Númerica:       0000000000 Autorización: 07272548</t>
  </si>
  <si>
    <t>IVA COM CHQ GIRAD     Referencia Númerica:       0000000000 Autorización: 07272548</t>
  </si>
  <si>
    <t>F</t>
  </si>
  <si>
    <t>DEPOSITO VENTAS NETAS D TAR POR EVOPAYMX Referencia Númerica:       0005829536 Autorización: 00087015</t>
  </si>
  <si>
    <t>CORTE DE TERMINAL  30/11</t>
  </si>
  <si>
    <t>COBRO COMIS TAR CRED A NOM EVO0005829536 Referencia Númerica:       0005829536 Autorización: 00087016</t>
  </si>
  <si>
    <t>COBRO IMP INST TAR CR A NOM EV0005829536 Referencia Númerica:       0005829536 Autorización: 00087017</t>
  </si>
  <si>
    <t>COBRO COMIS TAR DEBIT A NOM EV0005829536 Referencia Númerica:       0005829536 Autorización: 00087018</t>
  </si>
  <si>
    <t>COBRO IMP INST TARJ D A NOM EV0005829536 Referencia Númerica:       0005829536 Autorización: 00087019</t>
  </si>
  <si>
    <t>COBRO IMP INST TARJ D A NOM EV0005829536 Autorización: 85950</t>
  </si>
  <si>
    <t>DEPOSITO VENTAS NETAS D TAR POR EVOPAYMX Autorización: 85948</t>
  </si>
  <si>
    <t>CORTE DE TERMINAL  01/12</t>
  </si>
  <si>
    <t>COBRO COMIS TAR DEBIT A NOM EV0005829536 Autorización: 85949</t>
  </si>
  <si>
    <t>DEPOSITO VENTAS NETAS D TAR POR EVOPAYMX Autorización: 196715</t>
  </si>
  <si>
    <t>CORTE DE TERMINAL  02/12</t>
  </si>
  <si>
    <t>COBRO COMIS TAR CRED A NOM EVO0005829536 Autorización: 196716</t>
  </si>
  <si>
    <t>COBRO IMP INST TAR CR A NOM EV0005829536 Autorización: 196717</t>
  </si>
  <si>
    <t>COBRO COMIS TAR DEBIT A NOM EV0005829536 Autorización: 196718</t>
  </si>
  <si>
    <t>COBRO IMP INST TARJ D A NOM EV0005829536 Autorización: 196719</t>
  </si>
  <si>
    <t>AGRO Y ACOLCHADOS SA DE CV               Referencia Númerica: DEPOS 0000039008 Autorización: 00039008</t>
  </si>
  <si>
    <t>AS-59715-16-17-18  04/12</t>
  </si>
  <si>
    <t>DEP MIXTO EFVO/DOCT  SUC. DOLORES HIDALG Referencia Númerica:       0000000000 Autorización: 00463764</t>
  </si>
  <si>
    <t>AR-16307</t>
  </si>
  <si>
    <t>DEP TRAS TARJETA    17,129.00            Referencia Númerica:       0000000000 Autorización: 00463764</t>
  </si>
  <si>
    <t>SERVICIO 83795 PLACAS GRR9902            Referencia Númerica: DEPOS 0000083795 Autorización: 00082192</t>
  </si>
  <si>
    <t>AS-59730 04/12</t>
  </si>
  <si>
    <t>PAGO SERVICIO PLACAS GRR9902             Referencia Númerica: DEPOS 0000000002 Autorización: 00198963</t>
  </si>
  <si>
    <t>COBRO IMP INST TAR CR A NOM EV0005829536 Autorización: 87851</t>
  </si>
  <si>
    <t>DEPOSITO VENTAS NETAS D TAR POR EVOPAYMX Autorización: 87849</t>
  </si>
  <si>
    <t>CORTE DE TERMINAL  04/12</t>
  </si>
  <si>
    <t>COBRO COMIS TAR CRED A NOM EVO0005829536 Autorización: 87850</t>
  </si>
  <si>
    <t>COBRO COMIS TAR DEBIT A NOM EV0005829536 Autorización: 87852</t>
  </si>
  <si>
    <t>COBRO IMP INST TARJ D A NOM EV0005829536 Autorización: 87853</t>
  </si>
  <si>
    <t>JOSE ARMANDO,CHIMES/ALMANZA              Referencia Númerica: DEPOS 0000037787 Autorización: 00037787</t>
  </si>
  <si>
    <t>RF-43985  06/12</t>
  </si>
  <si>
    <t>PAGO COMPLEMENTO CAMRY 2013 PLATA        Referencia Númerica: D INT 0051217    Autorización: 00285854</t>
  </si>
  <si>
    <t>RF--43989  06/12</t>
  </si>
  <si>
    <t>697 Referencia Alfanúmerica: 012 0072899 0270 0046619 0270 04320501 Autorización: 18689</t>
  </si>
  <si>
    <t>698 Referencia Alfanúmerica: 012 0072889 0260 0046619 0260 04320501 Autorización: 20378</t>
  </si>
  <si>
    <t>COBRO COMIS TAR CRED A NOM EVO0005829536 Autorización: 87323</t>
  </si>
  <si>
    <t>DEPOSITO VENTAS NETAS D TAR POR EVOPAYMX Autorización: 87322</t>
  </si>
  <si>
    <t>CORTE DE TERMINAL  05/12</t>
  </si>
  <si>
    <t>COBRO IMP INST TAR CR A NOM EV0005829536 Autorización: 87324</t>
  </si>
  <si>
    <t>COBRO COMIS TAR DEBIT A NOM EV0005829536 Autorización: 87325</t>
  </si>
  <si>
    <t>COBRO IMP INST TARJ D A NOM EV0005829536 Autorización: 87326</t>
  </si>
  <si>
    <t>NUM ORDEN S0000083913                    Referencia Númerica: DEPOS 0000000025 Autorización: 00059781</t>
  </si>
  <si>
    <t>AS-59850  06/12</t>
  </si>
  <si>
    <t>DEP MIXTO EFVO/DOCT  SUC. CORTAZAR,GTO   Referencia Númerica:       0000000000 Autorización: 00446099</t>
  </si>
  <si>
    <t>RF-43990  06/12</t>
  </si>
  <si>
    <t>DEP TRAS TARJETA    43,100.00            Referencia Númerica:       0000000000 Autorización: 00446099</t>
  </si>
  <si>
    <t>DEPOSITO EN EFECTIV SUC. GLORIETA EL PIP Referencia Númerica:       0000000000 Autorización: 00389116</t>
  </si>
  <si>
    <t>AR-16249  07/12</t>
  </si>
  <si>
    <t>699 Referencia Alfanúmerica: 012 0052385 1810 0046615 1810 04320504 Autorización: 44287</t>
  </si>
  <si>
    <t>DEPOSITO VENTAS NETAS D TAR POR EVOPAYMX Autorización: 86705</t>
  </si>
  <si>
    <t>CORTE DE TERMINAL  06/12</t>
  </si>
  <si>
    <t>COBRO COMIS TAR CRED A NOM EVO0005829536 Autorización: 86706</t>
  </si>
  <si>
    <t>COBRO IMP INST TAR CR A NOM EV0005829536 Autorización: 86707</t>
  </si>
  <si>
    <t>COBRO COMIS TAR DEBIT A NOM EV0005829536 Autorización: 86708</t>
  </si>
  <si>
    <t>COBRO IMP INST TARJ D A NOM EV0005829536 Autorización: 86709</t>
  </si>
  <si>
    <t>CAAFF MTTO HILUX 2016 CCF224   Referencia Númerica: DEPOS 0000171207 Autorización: 00034457</t>
  </si>
  <si>
    <t>AS-59919  07/12</t>
  </si>
  <si>
    <t>MA VICTORIA,CHAVEZ/     Referencia Númerica: DEPOS 0000036024 Autorización: 00036024</t>
  </si>
  <si>
    <t>RF-44009  07/12</t>
  </si>
  <si>
    <t>F-  Referencia Númerica: DEPOS 0000056670 Autorización: 00056670</t>
  </si>
  <si>
    <t>AS-60033  13/12</t>
  </si>
  <si>
    <t>DEP MIXTO EFVO/DOCT  SUC. SALVATIERRA,GT Referencia Númerica:   0000000000 Autorización: 00767470</t>
  </si>
  <si>
    <t>RF-44081  12/12</t>
  </si>
  <si>
    <t>DEP CHEQUE BNM      150,000.00  Referencia Númerica:       0000000000 Autorización: 00767470</t>
  </si>
  <si>
    <t>JUAN ENRIQUE,FLORES/ABOYTES   Referencia Númerica: DEPOS 0000126310 Autorización: 00126310</t>
  </si>
  <si>
    <t>DEPOSITO EN EFECTIV SUC. SALVATIERRA,GTO Referencia Númerica:       0000000000 Autorización: 00767441</t>
  </si>
  <si>
    <t>RF-44026  08/12</t>
  </si>
  <si>
    <t>ERENDIRA,MENDOZA/JIMENEZ    Referencia Númerica: DEPOS 0000168853 Autorización: 00168853</t>
  </si>
  <si>
    <t>AS-59938  08/12</t>
  </si>
  <si>
    <t>Referencia Númerica: 700 Referencia Alfanúmerica: 012 0050305 1900 0046615 1900 04320504 Autorización: 39135</t>
  </si>
  <si>
    <t>AS-59930  08/12</t>
  </si>
  <si>
    <t>Referencia Númerica: 701 Referencia Alfanúmerica: 012 0050295 1890 0046615 1890 04320504 Autorización: 44793</t>
  </si>
  <si>
    <t>DEPOSITO VENTAS NETAS D TAR POR EVOPAYMX Autorización: 87073</t>
  </si>
  <si>
    <t>CORTE DE TERMINAL  07/12</t>
  </si>
  <si>
    <t>COBRO COMIS TAR DEBIT A NOM EV0005829536 Autorización: 87076</t>
  </si>
  <si>
    <t>COBRO IMP INST TAR CR A NOM EV0005829536 Autorización: 87075</t>
  </si>
  <si>
    <t>COBRO COMIS TAR CRED A NOM EVO0005829536 Autorización: 87074</t>
  </si>
  <si>
    <t>COBRO IMP INST TARJ D A NOM EV0005829536 Autorización: 87077</t>
  </si>
  <si>
    <t>COMPLEMENTO PAGO TOYOTA CAMRY 2013       Referencia Númerica: D INT 0081217    Autorización: 00481778</t>
  </si>
  <si>
    <t>RF-44036  08/12</t>
  </si>
  <si>
    <t>DEPOSITO DE          SUC. SALVATIERRA,GT Referencia Númerica:       0000000000 Autorización: 00767758</t>
  </si>
  <si>
    <t>RF-44037  08/12</t>
  </si>
  <si>
    <t>DEP EN EFECTIVO     38,150.00            Referencia Númerica:       0000000000 Autorización: 00767758</t>
  </si>
  <si>
    <t>ALECSA CELAYA      Referencia Númerica: DEPOS 0000286556 Autorización: 00286556</t>
  </si>
  <si>
    <t>AS-60040  13/12</t>
  </si>
  <si>
    <t>703 Referencia Alfanúmerica: 012 0067428 5630 0046618 5630 04320501 Autorización: 19009</t>
  </si>
  <si>
    <t>432 Referencia Númerica: 702 Referencia Alfanúmerica: 012 0067438 5640 0046618 5640 04320501 Autorización: 20438</t>
  </si>
  <si>
    <t>519 Referencia Númerica: 91217 Referencia Alfanúmerica: COMERCIAL DEL CENTRO Autorización: 18972</t>
  </si>
  <si>
    <t>CONFIRMADO 14/12</t>
  </si>
  <si>
    <t>DEPOSITO VENTAS NETAS D TAR POR EVOPAYMX Autorización: 87733</t>
  </si>
  <si>
    <t>CORTE DE TERMINAL  08/12</t>
  </si>
  <si>
    <t>COBRO COMIS TAR CRED A NOM EVO0005829536 Autorización: 87734</t>
  </si>
  <si>
    <t>COBRO COMIS TAR DEBIT A NOM EV0005829536 Autorización: 87736</t>
  </si>
  <si>
    <t>COBRO IMP INST TAR CR A NOM EV0005829536 Autorización: 87735</t>
  </si>
  <si>
    <t>COBRO IMP INST TARJ D A NOM EV0005829536 Autorización: 87737</t>
  </si>
  <si>
    <t>DEPOSITO VENTAS NETAS D TAR POR EVOPAYMX Autorización: 199519</t>
  </si>
  <si>
    <t>CORTE DE TERMINAL  09/12</t>
  </si>
  <si>
    <t>COBRO COMIS TAR CRED A NOM EVO0005829536 Autorización: 199520</t>
  </si>
  <si>
    <t>COBRO IMP INST TAR CR A NOM EV0005829536 Autorización: 199521</t>
  </si>
  <si>
    <t>COBRO COMIS TAR DEBIT A NOM EV0005829536 Autorización: 199522</t>
  </si>
  <si>
    <t>COBRO IMP INST TARJ D A NOM EV0005829536 Autorización: 199523</t>
  </si>
  <si>
    <t>Dep mixto Efec/Doctos BNM Sucursal: 926 Referencia Númerica: 0 Referencia Alfanúmerica:  Autorización: 24538</t>
  </si>
  <si>
    <t>AS-59981  09/12</t>
  </si>
  <si>
    <t>DEP CHEQUE BNM Sucursal: 926 Referencia Númerica: 0 Referencia Alfanúmerica: 2,630.00 Autorización: 24538</t>
  </si>
  <si>
    <t>DEP CHEQUE BNM      2,630.00             Referencia Númerica:       0000000000 Autorización: 00024538</t>
  </si>
  <si>
    <t>PAGO SERVICIO COROLLA       Referencia Númerica: DEPOS 0000111217 Autorización: 00118075</t>
  </si>
  <si>
    <t>VICENTE,AGUIRRE/GARCIA    Referencia Númerica: DEPOS 0000000000 Autorización: 00210277</t>
  </si>
  <si>
    <t>RF-44077  12/12</t>
  </si>
  <si>
    <t>COBRO COMIS TAR CRED A NOM EVO0005829536 Autorización: 86323</t>
  </si>
  <si>
    <t>DEPOSITO VENTAS NETAS D TAR POR EVOPAYMX Autorización: 86322</t>
  </si>
  <si>
    <t>CORTE DE TERMINAL  11/12</t>
  </si>
  <si>
    <t>COBRO IMP INST TAR CR A NOM EV0005829536 Autorización: 86324</t>
  </si>
  <si>
    <t>COBRO COMIS TAR DEBIT A NOM EV0005829536 Autorización: 86325</t>
  </si>
  <si>
    <t>COBRO IMP INST TARJ D A NOM EV0005829536 Autorización: 86326</t>
  </si>
  <si>
    <t>DEPOSITO VENTAS NETAS D TAR POR EVOPAYMX Autorización: 192241</t>
  </si>
  <si>
    <t>CORTE DE TERMINAL  12/12</t>
  </si>
  <si>
    <t>COBRO COMIS TAR CRED A NOM EVO0005829536 Referencia Númerica:       0005829536 Autorización: 00192242</t>
  </si>
  <si>
    <t>COBRO IMP INST TAR CR A NOM EV0005829536 Referencia Númerica:       0005829536 Autorización: 00192243</t>
  </si>
  <si>
    <t>DEP MIXTO EFVO/DOCT  SUC. JARAL PROGRESO Referencia Númerica:       0000000000 Autorización: 00769270</t>
  </si>
  <si>
    <t>RF-44112 14/12</t>
  </si>
  <si>
    <t>DEP CHEQUE BNM      300,000.00           Referencia Númerica:       0000000000 Autorización: 00769270</t>
  </si>
  <si>
    <t>ZOILA FLOR,CAMPOS/BALDERRAMA             Referencia Númerica: DEPOS 0000000000 Autorización: 00179375</t>
  </si>
  <si>
    <t>AMADO CARLOS GUZMAN GUERRERO             Referencia Númerica: DEPOS 0000000000 Autorización: 00202724</t>
  </si>
  <si>
    <t>RF--44096  13/12</t>
  </si>
  <si>
    <t>ENGANCHE HILUX DIESEL                    Referencia Númerica: DEPOS 0000265307 Autorización: 00265307</t>
  </si>
  <si>
    <t>RF-44105 14/12</t>
  </si>
  <si>
    <t xml:space="preserve"> 704 Referencia Alfanúmerica: 012 0078118 1200 0046618 1200 04320504 Autorización: 58764</t>
  </si>
  <si>
    <t>012 0078108 1190 0046618 1190 04320504 Autorización: 69874</t>
  </si>
  <si>
    <t>DEPOSITO VENTAS NETAS D TAR POR EVOPAYMX Autorización: 92331</t>
  </si>
  <si>
    <t>CORTE DE TERMINAL  13/12</t>
  </si>
  <si>
    <t xml:space="preserve"> COBRO COMIS TAR CRED A NOM EVO0005829536 Autorización: 92332</t>
  </si>
  <si>
    <t>COBRO IMP INST TAR CR A NOM EV0005829536 Autorización: 92333</t>
  </si>
  <si>
    <t>COBRO COMIS TAR DEBIT A NOM EV0005829536 Autorización: 92334</t>
  </si>
  <si>
    <t>COBRO IMP INST TARJ D A NOM EV0005829536 Autorización: 92335</t>
  </si>
  <si>
    <t>DEP MIXTO EFVO/DOCT  SUC. JARAL PROGRESO Referencia Númerica:       0000000000 Autorización: 00769747</t>
  </si>
  <si>
    <t>RF-44117 14/12</t>
  </si>
  <si>
    <t>DEP CHEQUE BNM      100,000.00           Referencia Númerica:       0000000000 Autorización: 00769747</t>
  </si>
  <si>
    <t>0012477572 141 001 PROCURE               Referencia Númerica: D INT 2477572    Autorización: 00826512</t>
  </si>
  <si>
    <t>DEPOSITO VENTAS NETAS D TAR POR EVOPAYMX Autorización: 90295</t>
  </si>
  <si>
    <t>CORTE TERMINAL 14/12</t>
  </si>
  <si>
    <t>COBRO COMIS TAR CRED A NOM EVO0005829536 Autorización: 90296</t>
  </si>
  <si>
    <t>COBRO IMP INST TAR CR A NOM EV0005829536 Autorización: 90297</t>
  </si>
  <si>
    <t>COBRO COMIS TAR DEBIT A NOM EV0005829536 Autorización: 90298</t>
  </si>
  <si>
    <t>COBRO IMP INST TARJ D A NOM EV0005829536 Autorización: 90299</t>
  </si>
  <si>
    <t>DEP MIXTO EFVO/DOCT  SUC. SUC.NIETO PI@A Referencia Númerica:       0000000000 Autorización: 00196087</t>
  </si>
  <si>
    <t>RF-44158 16/12</t>
  </si>
  <si>
    <t>DEP TRAS TARJETA    120,000.00           Referencia Númerica:       0000000000 Autorización: 00196087</t>
  </si>
  <si>
    <t>ANT ALECSA     Referencia Númerica: D INT 0008585    Autorización: 00999337</t>
  </si>
  <si>
    <t>COBRO CHEQUE NUMERO 706 SPEI      Referencia Númerica:       0000000706 Autorización: 00220757</t>
  </si>
  <si>
    <t>PAGO VEHICULO      Referencia Númerica: D INT 0004708    Autorización: 00132402</t>
  </si>
  <si>
    <t>RF-44149  15/12</t>
  </si>
  <si>
    <t>DEP MIXTO EFVO/DOCT  SUC. PLZ LOS ARCOS  Referencia Númerica:       0000000000 Autorización: 00824396</t>
  </si>
  <si>
    <t>RF-44152  15/12</t>
  </si>
  <si>
    <t>DEP TRAS TARJETA    70,000.00            Referencia Númerica:       0000000000 Autorización: 00824396</t>
  </si>
  <si>
    <t>DEPOSITO DE          SUC. JARAL PROGRESO Referencia Númerica:       0000000000 Autorización: 00770740</t>
  </si>
  <si>
    <t>RF-44159 16/12</t>
  </si>
  <si>
    <t>DEP EN EFECTIVO     5,000.00   Referencia Númerica:       0000000000 Autorización: 00770740</t>
  </si>
  <si>
    <t>COBRO CHEQUE NUMERO 708    Referencia Númerica:       0000000708 Autorización: 00221098</t>
  </si>
  <si>
    <t>COBRO CHEQUE NUMERO 707      Referencia Númerica:       0000000707 Autorización: 00220998</t>
  </si>
  <si>
    <t>DEPOSITO DE          SUC. CONSTITUYENTES Referencia Númerica:       0000000000 Autorización: 00221151</t>
  </si>
  <si>
    <t>DEP CHEQUE BNM      156,000.00           Referencia Númerica:       0000000000 Autorización: 00221151</t>
  </si>
  <si>
    <t>DEPOSITO DE          SUC. CONSTITUYENTES Referencia Númerica:       0000000000 Autorización: 00221156</t>
  </si>
  <si>
    <t>DEP CHEQUE BNM      89,000.00        Referencia Númerica:       0000000000 Autorización: 00221156</t>
  </si>
  <si>
    <t>JULIETA,DURAN/CASILLAS     Referencia Númerica: DEPOS 0000398392 Autorización: 00398392</t>
  </si>
  <si>
    <t>RF-44173 18/12</t>
  </si>
  <si>
    <t>519 Referencia Númerica: 71191 Referencia Alfanúmerica: JULIETA,DURAN/CASILLAS Autorización: 71191</t>
  </si>
  <si>
    <t>RF-44174 18/12</t>
  </si>
  <si>
    <t>DEPOSITO VENTAS NETAS D TAR POR EVOPAYMX Autorización: 91512</t>
  </si>
  <si>
    <t>CORTE TERMINAL 15/12</t>
  </si>
  <si>
    <t>COBRO COMIS TAR DEBIT A NOM EV0005829536 Autorización: 91515</t>
  </si>
  <si>
    <t>COBRO COMIS TAR CRED A NOM EVO0005829536 Autorización: 91513</t>
  </si>
  <si>
    <t>COBRO IMP INST TAR CR A NOM EV0005829536 Autorización: 91514</t>
  </si>
  <si>
    <t>COBRO IMP INST TARJ D A NOM EV0005829536 Autorización: 91516</t>
  </si>
  <si>
    <t>DEPOSITO VENTAS NETAS D TAR POR EVOPAYMX Autorización: 206204</t>
  </si>
  <si>
    <t>CORTE TERMINAL 16/12</t>
  </si>
  <si>
    <t>COBRO COMIS TAR CRED A NOM EVO0005829536 Autorización: 206205</t>
  </si>
  <si>
    <t>COBRO IMP INST TAR CR A NOM EV0005829536 Autorización: 206206</t>
  </si>
  <si>
    <t>COBRO COMIS TAR DEBIT A NOM EV0005829536 Autorización: 206207</t>
  </si>
  <si>
    <t>COBRO IMP INST TARJ D A NOM EV0005829536 Autorización: 206208</t>
  </si>
  <si>
    <t>DEP MIXTO EFVO/DOCT  SUC. TRES GUERRAS,G Referencia Númerica:       0000000000 Autorización: 00028448</t>
  </si>
  <si>
    <t>RF-44148  15/12</t>
  </si>
  <si>
    <t>DEP CHEQUE BNM      5,854.00             Referencia Númerica:       0000000000 Autorización: 00028448</t>
  </si>
  <si>
    <t>DEP MIXTO EFVO/DOCT  SUC. TRES GUERRAS,G Referencia Númerica:       0000000000 Autorización: 00028453</t>
  </si>
  <si>
    <t>AS-60118 14/12</t>
  </si>
  <si>
    <t>DEP CHEQUE BNM      1,995.00             Referencia Númerica:       0000000000 Autorización: 00028453</t>
  </si>
  <si>
    <t>AGRO Y ACOLCHADOS SA DE CV               Referencia Númerica: DEPOS 0000181217 Autorización: 00122917</t>
  </si>
  <si>
    <t>COBRO CHEQUE NUMERO 710 SPEI             Referencia Númerica:       0000000710 Autorización: 00221683</t>
  </si>
  <si>
    <t>Maria Guadalupe Arellano Rodriguez       Referencia Númerica: D INT 1440800    Autorización: 00871181</t>
  </si>
  <si>
    <t>GRUPO SSC SA DE CV         Referencia Númerica: DEPOS 0000260939 Autorización: 00260939</t>
  </si>
  <si>
    <t>CONFIRMADO 19/12</t>
  </si>
  <si>
    <t>COBRO COMIS TAR CRED A NOM EVO0005829536 Referencia Númerica:       0005829536 Autorización: 00096181</t>
  </si>
  <si>
    <t>DEPOSITO VENTAS NETAS D TAR POR EVOPAYMX Referencia Númerica:       0005829536 Autorización: 00096180</t>
  </si>
  <si>
    <t>COBRO IMP INST TAR CR A NOM EV0005829536 Referencia Númerica:       0005829536 Autorización: 00096182</t>
  </si>
  <si>
    <t>COBRO COMIS TAR DEBIT A NOM EV0005829536 Referencia Númerica:       0005829536 Autorización: 00096183</t>
  </si>
  <si>
    <t>COBRO IMP INST TARJ D A NOM EV0005829536 Referencia Númerica:       0005829536 Autorización: 00096184</t>
  </si>
  <si>
    <t>DEP MIXTO EFVO/DOCT  SUC. APASEO EL ALTO Referencia Númerica:       0000000000 Autorización: 00346898</t>
  </si>
  <si>
    <t>DEP CHEQUE BNM      224,000.00           Referencia Númerica:       0000000000 Autorización: 00346898</t>
  </si>
  <si>
    <t>COBRO CHEQUE NUMERO 711 SPEI             Referencia Númerica:       0000000711 Autorización: 00222702</t>
  </si>
  <si>
    <t>DEPOSITO EN EFECTIV SUC. SUC AUT BANAMEX Referencia Númerica:       0000000000 Autorización: 00669078</t>
  </si>
  <si>
    <t>50224     Referencia Númerica: DEPOS 0000237449 Autorización: 00237449</t>
  </si>
  <si>
    <t>CONFIRMADO 20/12</t>
  </si>
  <si>
    <t>0240N/18</t>
  </si>
  <si>
    <t>DEPOSITO S.B.C.      SUC. SUC.NIETO PI@A Referencia Númerica:       0000000000 Autorización: 00005366</t>
  </si>
  <si>
    <t>DEPOSITO VENTAS NETAS D TAR POR EVOPAYMX Autorización: 95178</t>
  </si>
  <si>
    <t>COBRO COMIS TAR CRED A NOM EVO0005829536 Autorización: 95179</t>
  </si>
  <si>
    <t>COBRO IMP INST TAR CR A NOM EV0005829536 Autorización: 95180</t>
  </si>
  <si>
    <t>COBRO COMIS TAR DEBIT A NOM EV0005829536 Autorización: 95181</t>
  </si>
  <si>
    <t>COBRO IMP INST TARJ D A NOM EV0005829536 Autorización: 95182</t>
  </si>
  <si>
    <t>DEPOSITO EN EFECTIV SUC. PASEO CONSTITUY Referencia Númerica:       0000000000 Autorización: 00412417</t>
  </si>
  <si>
    <t>VALIDACION       Referencia Númerica: DEPOS 0000110250 Autorización: 00110250</t>
  </si>
  <si>
    <t>HIGHLANDER     Referencia Númerica: DEPOS 0000111896 Autorización: 00111896</t>
  </si>
  <si>
    <t>ENGANCHE YARIS ROJO    Referencia Númerica: DEPOS 0000111724 Autorización: 00111724</t>
  </si>
  <si>
    <t>2012195       Referencia Númerica: D INT 2012195    Autorización: 00287691</t>
  </si>
  <si>
    <t>CONFIRMADO 21/12</t>
  </si>
  <si>
    <t>DEPOSITO EN EFECTIV SUC. PERIBAN MICH    Referencia Númerica:       0000000000 Autorización: 00735074</t>
  </si>
  <si>
    <t>DEPOSITO VENTAS NETAS D TAR POR EVOPAYMX Autorización: 92639</t>
  </si>
  <si>
    <t>COBRO COMIS TAR CRED A NOM EVO0005829536 Autorización: 92640</t>
  </si>
  <si>
    <t>COBRO IMP INST TAR CR A NOM EV0005829536 Autorización: 92641</t>
  </si>
  <si>
    <t>COBRO COMIS TAR DEBIT A NOM EV0005829536 Autorización: 92642</t>
  </si>
  <si>
    <t>COBRO IMP INST TARJ D A NOM EV0005829536 Autorización: 92643</t>
  </si>
  <si>
    <t>Referencia Númerica: 17506 Referencia Alfanúmerica: VICENTE,AGUIRRE/GARCIA Autorización: 17506</t>
  </si>
  <si>
    <t>COBRO CHEQUE NUMERO 712 SPEI             Referencia Númerica:       0000000712 Autorización: 00375394</t>
  </si>
  <si>
    <t>DEP MIXTO EFVO/DOCT  SUC. SATELITE QRO   Referencia Númerica:       0000000000 Autorización: 00235496</t>
  </si>
  <si>
    <t>RF-44271 21/12</t>
  </si>
  <si>
    <t>DEP TRAS TARJETA    125,070.00           Referencia Númerica:       0000000000 Autorización: 00235496</t>
  </si>
  <si>
    <t>AGRO Y ACOLCHADOS SA DE CV               Referencia Númerica: DEPOS 0000152256 Autorización: 00152256</t>
  </si>
  <si>
    <t>TACOMA 2018     Referencia Númerica: D INT 0211217    Autorización: 00315870</t>
  </si>
  <si>
    <t>RF-44297 22/12</t>
  </si>
  <si>
    <t>JUEGO DE CILINDRO Y CHAVETA    Referencia Númerica: DEPOS 0000213375 Autorización: 00213375</t>
  </si>
  <si>
    <t>DEPOSITO VENTAS NETAS D TAR POR EVOPAYMX Autorización: 99406</t>
  </si>
  <si>
    <t>CORTE TERMINAL 21/12</t>
  </si>
  <si>
    <t>COBRO COMIS TAR CRED A NOM EVO0005829536 Autorización: 99407</t>
  </si>
  <si>
    <t>COBRO IMP INST TAR CR A NOM EV0005829536 Autorización: 99408</t>
  </si>
  <si>
    <t>COBRO COMIS TAR DEBIT A NOM EV0005829536 Autorización: 99409</t>
  </si>
  <si>
    <t>COBRO IMP INST TARJ D A NOM EV0005829536 Autorización: 99410</t>
  </si>
  <si>
    <t>519 Referencia Númerica: 10666007 Referencia Alfanúmerica: AUT. 44026 SER BCA ELEC. Autorización: 44026</t>
  </si>
  <si>
    <t>0012505551 141 001 PROCURE               Referencia Númerica: D INT 2505551    Autorización: 00298007</t>
  </si>
  <si>
    <t>AM 1490</t>
  </si>
  <si>
    <t>ENGANCHE YARIS     Referencia Númerica: D INT 0221217    Autorización: 00396676</t>
  </si>
  <si>
    <t>RF-44294 22/12</t>
  </si>
  <si>
    <t>DEPOSITO EN EFECTIV SUC. SUC.NIETO PI@A  Referencia Númerica:       0000000000 Autorización: 00200908</t>
  </si>
  <si>
    <t>RF-44336 26/12</t>
  </si>
  <si>
    <t>DEP MIXTO EFVO/DOCT  SUC. SUC.NIETO PI@A Referencia Númerica:       0000000000 Autorización: 00200793</t>
  </si>
  <si>
    <t>RF-44338 26/12</t>
  </si>
  <si>
    <t>DEP TRAS TARJETA    10,000.00            Referencia Númerica:       0000000000 Autorización: 00200793</t>
  </si>
  <si>
    <t>_           Referencia Númerica: DEPOS 0000256784 Autorización: 00256784</t>
  </si>
  <si>
    <t>AS-60431 22/12</t>
  </si>
  <si>
    <t xml:space="preserve"> 713 Referencia Alfanúmerica: 012 0102039 5260 0572419 5260 04320504 Autorización: 48995</t>
  </si>
  <si>
    <t>Dep mixto Efec/Doctos BNM Sucursal: 104 Referencia Númerica: 0 Referencia Alfanúmerica:  Autorización: 539221</t>
  </si>
  <si>
    <t>RF-44314 22/12</t>
  </si>
  <si>
    <t>DEP CHEQUE BNM Sucursal: 104 Referencia Númerica: 0 Referencia Alfanúmerica: 195,000.00 Autorización: 539221</t>
  </si>
  <si>
    <t>COBRO COMIS TAR CRED A NOM EVO0005829536 Autorización: 94866</t>
  </si>
  <si>
    <t>COBRO IMP INST TAR CR A NOM EV0005829536 Autorización: 94867</t>
  </si>
  <si>
    <t>DEPOSITO VENTAS NETAS D TAR POR EVOPAYMX Autorización: 94865</t>
  </si>
  <si>
    <t>CORTE TERMINAL 22/12</t>
  </si>
  <si>
    <t>COBRO COMIS TAR DEBIT A NOM EV0005829536 Autorización: 94868</t>
  </si>
  <si>
    <t>COBRO IMP INST TARJ D A NOM EV0005829536 Autorización: 94869</t>
  </si>
  <si>
    <t>DEPOSITO VENTAS NETAS D TAR POR EVOPAYMX Autorización: 210423</t>
  </si>
  <si>
    <t>CORTE TERMINAL 23/12</t>
  </si>
  <si>
    <t>COBRO COMIS TAR CRED A NOM EVO0005829536 Autorización: 210424</t>
  </si>
  <si>
    <t>COBRO IMP INST TAR CR A NOM EV0005829536 Autorización: 210425</t>
  </si>
  <si>
    <t>COBRO COMIS TAR DEBIT A NOM EV0005829536 Autorización: 210426</t>
  </si>
  <si>
    <t>COBRO IMP INST TARJ D A NOM EV0005829536 Autorización: 210427</t>
  </si>
  <si>
    <t>JUAN MANUEL,SILVA/FLORES                 Referencia Númerica: DEPOS 0000040883 Autorización: 00040883</t>
  </si>
  <si>
    <t>RF-44343 26/12</t>
  </si>
  <si>
    <t>COMITE MUNICIPAL DE AGUA POTABLE Y ALCAN Referencia Númerica: DEPOS 0000000000 Autorización: 00133446</t>
  </si>
  <si>
    <t>AS-60286 20/12</t>
  </si>
  <si>
    <t>COBRO CHEQUE NUMERO 709                  Referencia Númerica:       0000000709 Autorización: 00226163</t>
  </si>
  <si>
    <t>TACOMA 2018                              Referencia Númerica: D INT 0261217    Autorización: 00404504</t>
  </si>
  <si>
    <t>DEPOSITO VENTAS NETAS D TAR POR EVOPAYMX Autorización: 89808</t>
  </si>
  <si>
    <t>COBRO COMIS TAR CRED A NOM EVO0005829536 Autorización: 89809</t>
  </si>
  <si>
    <t>COBRO IMP INST TAR CR A NOM EV0005829536 Autorización: 89810</t>
  </si>
  <si>
    <t>COBRO COMIS TAR DEBIT A NOM EV0005829536 Autorización: 89811</t>
  </si>
  <si>
    <t>COBRO IMP INST TARJ D A NOM EV0005829536 Autorización: 89812</t>
  </si>
  <si>
    <t>570 Referencia Númerica: 0 Referencia Alfanúmerica: 002680003801560407 Autorización: 461426</t>
  </si>
  <si>
    <t>DEP TRAS TARJETA Sucursal: 570 Referencia Númerica: 0 Referencia Alfanúmerica: 30,000.00 Autorización: 461426</t>
  </si>
  <si>
    <t>DEP MIXTO EFVO/DOCT  SUC. CD HIDALGO MIC Referencia Númerica:       0000000000 Autorización: 00563997</t>
  </si>
  <si>
    <t>CONFIRMADO 27/12</t>
  </si>
  <si>
    <t>DEP CHEQUE BNM      368,200.00           Referencia Númerica:       0000000000 Autorización: 00563997</t>
  </si>
  <si>
    <t>DEPOSITO DE          SUC. TRES GUERRAS,G Referencia Númerica:       0000000000 Autorización: 00034093</t>
  </si>
  <si>
    <t>DEP CHEQUE BNM      368,200.00           Referencia Númerica:       0000000000 Autorización: 00034093</t>
  </si>
  <si>
    <t>PAGO FACT ALECSA CELAYA                  Referencia Númerica: DEPOS 0000000001 Autorización: 00258638</t>
  </si>
  <si>
    <t>DEPOSITO VENTAS NETAS D TAR POR EVOPAYMX Autorización: 89810</t>
  </si>
  <si>
    <t>COBRO COMIS TAR CRED A NOM EVO0005829536 Autorización: 89811</t>
  </si>
  <si>
    <t>COBRO IMP INST TAR CR A NOM EV0005829536 Autorización: 89812</t>
  </si>
  <si>
    <t>COBRO COMIS TAR DEBIT A NOM EV0005829536 Autorización: 89813</t>
  </si>
  <si>
    <t>COBRO IMP INST TARJ D A NOM EV0005829536 Autorización: 89814</t>
  </si>
  <si>
    <t>AGRO Y ACOLCHADOS SA DE CV               Referencia Númerica: DEPOS 0000042346 Autorización: 00042346</t>
  </si>
  <si>
    <t>DEP MIXTO EFVO/DOCT  SUC. TRES GUERRAS,G Referencia Númerica:       0000000000 Autorización: 00034968</t>
  </si>
  <si>
    <t>DEP CHEQUE BNM      50,000.00            Referencia Númerica:       0000000000 Autorización: 00034968</t>
  </si>
  <si>
    <t>COBRO CHEQUE NUMERO 715 SPEI             Referencia Númerica:       0000000715 Autorización: 00227427</t>
  </si>
  <si>
    <t>SISTEMA MUNICIPAL DE ARTE Y CULTURA DE C Referencia Númerica: DEPOS 0000215491 Autorización: 00215491</t>
  </si>
  <si>
    <t>SISTEMA MUNICIPAL DE ARTE Y CULTURA DE C Referencia Númerica: DEPOS 0000000000 Autorización: 00215987</t>
  </si>
  <si>
    <t>SOCIO 22580                              Referencia Númerica: DEPOS 0000226489 Autorización: 00226489</t>
  </si>
  <si>
    <t>COBRO COMIS TAR CRED A NOM EVO0005829536 Referencia Númerica:       0005829536 Autorización: 00090248</t>
  </si>
  <si>
    <t>DEPOSITO VENTAS NETAS D TAR POR EVOPAYMX Referencia Númerica:       0005829536 Autorización: 00090247</t>
  </si>
  <si>
    <t>COBRO IMP INST TARJ D A NOM EV0005829536 Referencia Númerica:       0005829536 Autorización: 00090251</t>
  </si>
  <si>
    <t>COBRO IMP INST TAR CR A NOM EV0005829536 Referencia Númerica:       0005829536 Autorización: 00090249</t>
  </si>
  <si>
    <t>COBRO COMIS TAR DEBIT A NOM EV0005829536 Referencia Númerica:       0005829536 Autorización: 00090250</t>
  </si>
  <si>
    <t>_           Referencia Númerica: DEPOS 0000291217 Autorización: 00108203</t>
  </si>
  <si>
    <t>DEPOSITO EN EFECTIV SUC. CD HIDALGO MICH Referencia Númerica:       0000000000 Autorización: 00566184</t>
  </si>
  <si>
    <t>DEPOSITO DE          SUC. VILLAGRAN GTO  Referencia Númerica:       0000000000 Autorización: 00030989</t>
  </si>
  <si>
    <t>DEP EN EFECTIVO     30,000.00            Referencia Númerica:       0000000000 Autorización: 00030989</t>
  </si>
  <si>
    <t>COBRO CHEQUE NUMERO 716 SPEI             Referencia Númerica:       0000000716 Autorización: 00229143</t>
  </si>
  <si>
    <t>DANIEL,CASAS/MACIEL                      Referencia Númerica: DEPOS 0000307081 Autorización: 00307081</t>
  </si>
  <si>
    <t>SU RENDIMIENTO       Referencia Númerica:       0000000000 Autorización: 06648294</t>
  </si>
  <si>
    <t>COMIS CHEQUE GIRADO                      Referencia Númerica:       0000000000 Autorización: 06648294</t>
  </si>
  <si>
    <t>IVA COM CHQ GIRAD                        Referencia Númerica:       0000000000 Autorización: 06648294</t>
  </si>
  <si>
    <t>AM 1471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</si>
</sst>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&quot; &quot;;&quot;-&quot;#,##0.00&quot; &quot;;&quot; -&quot;#&quot; &quot;;@&quot; &quot;"/>
    <numFmt numFmtId="165" formatCode="[$-80A]General"/>
    <numFmt numFmtId="166" formatCode="[$-80A]dd/mm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8"/>
      <color rgb="FF000000"/>
      <name val="Arial"/>
      <family val="2"/>
    </font>
    <font>
      <sz val="11"/>
      <color rgb="FF000000"/>
      <name val="Arial1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EF4"/>
        <bgColor rgb="FFDBEEF4"/>
      </patternFill>
    </fill>
    <fill>
      <patternFill patternType="solid">
        <fgColor rgb="FF93CDDD"/>
        <bgColor rgb="FF93CDDD"/>
      </patternFill>
    </fill>
    <fill>
      <patternFill patternType="solid">
        <fgColor rgb="FFDAEEF3"/>
        <bgColor rgb="FFDAEEF3"/>
      </patternFill>
    </fill>
    <fill>
      <patternFill patternType="solid">
        <fgColor rgb="FF92CDDC"/>
        <bgColor rgb="FF92CDDC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medium">
        <color rgb="FF0000FF"/>
      </left>
      <right style="dotted">
        <color rgb="FF0000FF"/>
      </right>
      <top/>
      <bottom style="dotted">
        <color rgb="FF0000FF"/>
      </bottom>
      <diagonal/>
    </border>
    <border>
      <left style="dotted">
        <color rgb="FF0000FF"/>
      </left>
      <right style="dotted">
        <color rgb="FF0000FF"/>
      </right>
      <top/>
      <bottom style="dotted">
        <color rgb="FF0000FF"/>
      </bottom>
      <diagonal/>
    </border>
    <border>
      <left style="medium">
        <color rgb="FF0000FF"/>
      </left>
      <right style="dotted">
        <color rgb="FF0000FF"/>
      </right>
      <top style="dotted">
        <color rgb="FF0000FF"/>
      </top>
      <bottom style="dotted">
        <color rgb="FF0000FF"/>
      </bottom>
      <diagonal/>
    </border>
    <border>
      <left style="dotted">
        <color rgb="FF0000FF"/>
      </left>
      <right style="dotted">
        <color rgb="FF0000FF"/>
      </right>
      <top style="dotted">
        <color rgb="FF0000FF"/>
      </top>
      <bottom style="dotted">
        <color rgb="FF0000FF"/>
      </bottom>
      <diagonal/>
    </border>
    <border>
      <left style="medium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/>
      <top style="hair">
        <color rgb="FF0000FF"/>
      </top>
      <bottom style="hair">
        <color rgb="FF0000FF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7" fillId="0" borderId="0" applyFont="0" applyBorder="0" applyProtection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14" fontId="4" fillId="0" borderId="0" xfId="0" applyNumberFormat="1" applyFont="1"/>
    <xf numFmtId="0" fontId="4" fillId="2" borderId="0" xfId="0" applyFont="1" applyFill="1"/>
    <xf numFmtId="43" fontId="4" fillId="0" borderId="0" xfId="1" applyFont="1"/>
    <xf numFmtId="0" fontId="4" fillId="3" borderId="0" xfId="0" applyFont="1" applyFill="1"/>
    <xf numFmtId="14" fontId="2" fillId="0" borderId="0" xfId="0" applyNumberFormat="1" applyFont="1"/>
    <xf numFmtId="43" fontId="2" fillId="0" borderId="0" xfId="1" applyFont="1"/>
    <xf numFmtId="4" fontId="2" fillId="0" borderId="0" xfId="0" applyNumberFormat="1" applyFont="1"/>
    <xf numFmtId="43" fontId="5" fillId="0" borderId="0" xfId="1" applyFont="1"/>
    <xf numFmtId="0" fontId="4" fillId="0" borderId="0" xfId="0" applyFont="1"/>
    <xf numFmtId="0" fontId="2" fillId="0" borderId="0" xfId="0" applyFont="1" applyFill="1"/>
    <xf numFmtId="43" fontId="2" fillId="0" borderId="0" xfId="0" applyNumberFormat="1" applyFont="1"/>
    <xf numFmtId="0" fontId="3" fillId="0" borderId="0" xfId="1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14" fontId="4" fillId="0" borderId="0" xfId="0" applyNumberFormat="1" applyFont="1" applyFill="1"/>
    <xf numFmtId="43" fontId="4" fillId="0" borderId="0" xfId="1" applyFont="1" applyFill="1"/>
    <xf numFmtId="14" fontId="2" fillId="0" borderId="0" xfId="0" applyNumberFormat="1" applyFont="1" applyFill="1"/>
    <xf numFmtId="0" fontId="2" fillId="4" borderId="0" xfId="0" applyFont="1" applyFill="1"/>
    <xf numFmtId="43" fontId="2" fillId="0" borderId="0" xfId="1" applyFont="1" applyFill="1"/>
    <xf numFmtId="43" fontId="5" fillId="0" borderId="0" xfId="1" applyFont="1" applyFill="1"/>
    <xf numFmtId="0" fontId="4" fillId="0" borderId="0" xfId="0" applyFont="1" applyFill="1"/>
    <xf numFmtId="4" fontId="2" fillId="0" borderId="0" xfId="0" applyNumberFormat="1" applyFont="1" applyFill="1"/>
    <xf numFmtId="43" fontId="2" fillId="5" borderId="0" xfId="0" applyNumberFormat="1" applyFont="1" applyFill="1"/>
    <xf numFmtId="0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6" fillId="0" borderId="0" xfId="1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14" fontId="2" fillId="0" borderId="0" xfId="0" applyNumberFormat="1" applyFont="1" applyAlignment="1"/>
    <xf numFmtId="0" fontId="2" fillId="0" borderId="0" xfId="0" applyFont="1" applyAlignment="1"/>
    <xf numFmtId="43" fontId="2" fillId="0" borderId="0" xfId="1" applyFont="1" applyAlignment="1"/>
    <xf numFmtId="14" fontId="4" fillId="0" borderId="0" xfId="0" applyNumberFormat="1" applyFont="1" applyAlignment="1"/>
    <xf numFmtId="0" fontId="4" fillId="2" borderId="0" xfId="0" applyFont="1" applyFill="1" applyAlignment="1"/>
    <xf numFmtId="43" fontId="4" fillId="0" borderId="0" xfId="1" applyFont="1" applyAlignment="1"/>
    <xf numFmtId="0" fontId="4" fillId="3" borderId="0" xfId="0" applyFont="1" applyFill="1" applyAlignment="1"/>
    <xf numFmtId="43" fontId="5" fillId="0" borderId="0" xfId="1" applyFont="1" applyAlignment="1"/>
    <xf numFmtId="0" fontId="4" fillId="0" borderId="0" xfId="0" applyNumberFormat="1" applyFont="1" applyAlignment="1"/>
    <xf numFmtId="43" fontId="2" fillId="0" borderId="0" xfId="0" applyNumberFormat="1" applyFont="1" applyAlignment="1"/>
    <xf numFmtId="0" fontId="8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3" fillId="0" borderId="0" xfId="0" applyNumberFormat="1" applyFont="1"/>
    <xf numFmtId="0" fontId="2" fillId="0" borderId="0" xfId="0" applyNumberFormat="1" applyFont="1"/>
    <xf numFmtId="14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43" fontId="5" fillId="0" borderId="0" xfId="1" applyFont="1" applyFill="1" applyBorder="1" applyAlignment="1"/>
    <xf numFmtId="43" fontId="5" fillId="0" borderId="0" xfId="1" applyFont="1" applyFill="1" applyBorder="1" applyAlignment="1">
      <alignment vertical="top"/>
    </xf>
    <xf numFmtId="0" fontId="2" fillId="3" borderId="0" xfId="0" applyFont="1" applyFill="1"/>
    <xf numFmtId="14" fontId="2" fillId="0" borderId="0" xfId="0" applyNumberFormat="1" applyFont="1" applyBorder="1"/>
    <xf numFmtId="0" fontId="2" fillId="0" borderId="0" xfId="0" applyFont="1" applyBorder="1"/>
    <xf numFmtId="43" fontId="2" fillId="0" borderId="0" xfId="1" applyFont="1" applyBorder="1"/>
    <xf numFmtId="14" fontId="5" fillId="0" borderId="0" xfId="0" applyNumberFormat="1" applyFont="1"/>
    <xf numFmtId="0" fontId="5" fillId="0" borderId="0" xfId="0" applyFont="1"/>
    <xf numFmtId="43" fontId="10" fillId="0" borderId="0" xfId="1" applyFont="1"/>
    <xf numFmtId="0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Border="1" applyAlignment="1">
      <alignment horizontal="center"/>
    </xf>
    <xf numFmtId="0" fontId="11" fillId="0" borderId="0" xfId="0" applyFont="1"/>
    <xf numFmtId="0" fontId="7" fillId="0" borderId="1" xfId="0" applyFont="1" applyBorder="1" applyAlignment="1">
      <alignment horizontal="center"/>
    </xf>
    <xf numFmtId="0" fontId="3" fillId="0" borderId="2" xfId="0" applyNumberFormat="1" applyFont="1" applyBorder="1"/>
    <xf numFmtId="0" fontId="2" fillId="0" borderId="1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6" xfId="0" applyFont="1" applyBorder="1"/>
    <xf numFmtId="43" fontId="11" fillId="0" borderId="0" xfId="1" applyFont="1"/>
    <xf numFmtId="0" fontId="12" fillId="0" borderId="0" xfId="0" applyFont="1"/>
    <xf numFmtId="43" fontId="11" fillId="0" borderId="0" xfId="0" applyNumberFormat="1" applyFont="1"/>
    <xf numFmtId="0" fontId="13" fillId="0" borderId="0" xfId="0" applyFont="1"/>
    <xf numFmtId="0" fontId="14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5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5" fillId="0" borderId="0" xfId="1" applyNumberFormat="1" applyFont="1" applyAlignment="1">
      <alignment horizontal="center"/>
    </xf>
    <xf numFmtId="0" fontId="0" fillId="0" borderId="0" xfId="0" applyNumberFormat="1"/>
    <xf numFmtId="0" fontId="7" fillId="0" borderId="1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2" fillId="0" borderId="8" xfId="0" applyFont="1" applyBorder="1"/>
    <xf numFmtId="0" fontId="0" fillId="0" borderId="8" xfId="0" applyBorder="1"/>
    <xf numFmtId="0" fontId="3" fillId="0" borderId="9" xfId="0" applyNumberFormat="1" applyFont="1" applyBorder="1"/>
    <xf numFmtId="0" fontId="2" fillId="0" borderId="10" xfId="0" applyFont="1" applyBorder="1"/>
    <xf numFmtId="0" fontId="0" fillId="0" borderId="10" xfId="0" applyBorder="1"/>
    <xf numFmtId="0" fontId="4" fillId="2" borderId="0" xfId="0" applyNumberFormat="1" applyFont="1" applyFill="1"/>
    <xf numFmtId="0" fontId="4" fillId="3" borderId="0" xfId="0" applyNumberFormat="1" applyFont="1" applyFill="1"/>
    <xf numFmtId="0" fontId="3" fillId="0" borderId="9" xfId="0" applyNumberFormat="1" applyFont="1" applyFill="1" applyBorder="1"/>
    <xf numFmtId="0" fontId="2" fillId="0" borderId="10" xfId="0" applyFont="1" applyFill="1" applyBorder="1"/>
    <xf numFmtId="0" fontId="0" fillId="0" borderId="10" xfId="0" applyFill="1" applyBorder="1"/>
    <xf numFmtId="0" fontId="0" fillId="0" borderId="0" xfId="0" applyFill="1"/>
    <xf numFmtId="0" fontId="3" fillId="0" borderId="10" xfId="0" applyNumberFormat="1" applyFont="1" applyBorder="1"/>
    <xf numFmtId="0" fontId="2" fillId="4" borderId="0" xfId="0" applyNumberFormat="1" applyFont="1" applyFill="1"/>
    <xf numFmtId="44" fontId="3" fillId="0" borderId="9" xfId="2" applyFont="1" applyBorder="1"/>
    <xf numFmtId="44" fontId="2" fillId="0" borderId="10" xfId="2" applyFont="1" applyBorder="1"/>
    <xf numFmtId="44" fontId="0" fillId="0" borderId="10" xfId="2" applyFont="1" applyBorder="1"/>
    <xf numFmtId="44" fontId="0" fillId="0" borderId="0" xfId="2" applyFont="1"/>
    <xf numFmtId="44" fontId="4" fillId="0" borderId="0" xfId="2" applyFont="1"/>
    <xf numFmtId="44" fontId="4" fillId="0" borderId="0" xfId="2" applyFont="1" applyFill="1"/>
    <xf numFmtId="44" fontId="5" fillId="0" borderId="0" xfId="2" applyFont="1"/>
    <xf numFmtId="0" fontId="4" fillId="0" borderId="0" xfId="0" applyNumberFormat="1" applyFont="1" applyFill="1"/>
    <xf numFmtId="43" fontId="0" fillId="0" borderId="0" xfId="0" applyNumberFormat="1"/>
    <xf numFmtId="43" fontId="3" fillId="0" borderId="0" xfId="1" applyFont="1"/>
    <xf numFmtId="0" fontId="3" fillId="0" borderId="0" xfId="2" applyNumberFormat="1" applyFont="1" applyAlignment="1">
      <alignment horizontal="center"/>
    </xf>
    <xf numFmtId="0" fontId="6" fillId="0" borderId="0" xfId="2" applyNumberFormat="1" applyFont="1" applyAlignment="1">
      <alignment horizontal="center"/>
    </xf>
    <xf numFmtId="43" fontId="5" fillId="0" borderId="2" xfId="1" applyFont="1" applyBorder="1"/>
    <xf numFmtId="43" fontId="7" fillId="0" borderId="1" xfId="1" applyFont="1" applyBorder="1" applyAlignment="1">
      <alignment horizontal="center"/>
    </xf>
    <xf numFmtId="0" fontId="5" fillId="0" borderId="2" xfId="0" applyNumberFormat="1" applyFont="1" applyBorder="1"/>
    <xf numFmtId="0" fontId="2" fillId="0" borderId="1" xfId="0" applyNumberFormat="1" applyFont="1" applyBorder="1"/>
    <xf numFmtId="0" fontId="2" fillId="0" borderId="8" xfId="0" applyNumberFormat="1" applyFont="1" applyBorder="1"/>
    <xf numFmtId="0" fontId="2" fillId="0" borderId="10" xfId="0" applyNumberFormat="1" applyFont="1" applyBorder="1"/>
    <xf numFmtId="1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center"/>
    </xf>
    <xf numFmtId="43" fontId="2" fillId="0" borderId="0" xfId="1" applyFont="1" applyFill="1" applyAlignment="1">
      <alignment vertical="top"/>
    </xf>
    <xf numFmtId="16" fontId="3" fillId="0" borderId="9" xfId="0" applyNumberFormat="1" applyFont="1" applyBorder="1"/>
    <xf numFmtId="4" fontId="2" fillId="0" borderId="10" xfId="0" applyNumberFormat="1" applyFont="1" applyBorder="1"/>
    <xf numFmtId="0" fontId="3" fillId="0" borderId="11" xfId="0" applyNumberFormat="1" applyFont="1" applyBorder="1"/>
    <xf numFmtId="0" fontId="6" fillId="0" borderId="0" xfId="1" applyNumberFormat="1" applyFont="1" applyFill="1" applyAlignment="1">
      <alignment horizontal="center" vertical="top"/>
    </xf>
    <xf numFmtId="0" fontId="3" fillId="0" borderId="0" xfId="1" applyNumberFormat="1" applyFont="1" applyFill="1" applyAlignment="1">
      <alignment horizontal="center" vertical="top"/>
    </xf>
    <xf numFmtId="43" fontId="0" fillId="0" borderId="0" xfId="1" applyFont="1"/>
    <xf numFmtId="16" fontId="2" fillId="0" borderId="10" xfId="0" applyNumberFormat="1" applyFont="1" applyBorder="1"/>
    <xf numFmtId="0" fontId="2" fillId="0" borderId="10" xfId="0" applyNumberFormat="1" applyFont="1" applyFill="1" applyBorder="1"/>
    <xf numFmtId="0" fontId="9" fillId="0" borderId="0" xfId="1" applyNumberFormat="1" applyFont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43" fontId="2" fillId="0" borderId="10" xfId="0" applyNumberFormat="1" applyFont="1" applyBorder="1"/>
    <xf numFmtId="0" fontId="16" fillId="0" borderId="0" xfId="0" applyFont="1"/>
    <xf numFmtId="164" fontId="16" fillId="0" borderId="0" xfId="3" applyFont="1" applyFill="1" applyAlignment="1"/>
    <xf numFmtId="0" fontId="18" fillId="0" borderId="0" xfId="0" applyFont="1"/>
    <xf numFmtId="0" fontId="16" fillId="0" borderId="12" xfId="0" applyFont="1" applyBorder="1" applyAlignment="1">
      <alignment horizontal="center"/>
    </xf>
    <xf numFmtId="165" fontId="16" fillId="0" borderId="12" xfId="0" applyNumberFormat="1" applyFont="1" applyBorder="1" applyAlignment="1">
      <alignment horizontal="center"/>
    </xf>
    <xf numFmtId="164" fontId="16" fillId="0" borderId="12" xfId="3" applyFont="1" applyFill="1" applyBorder="1" applyAlignment="1">
      <alignment horizontal="center"/>
    </xf>
    <xf numFmtId="165" fontId="18" fillId="0" borderId="13" xfId="0" applyNumberFormat="1" applyFont="1" applyBorder="1"/>
    <xf numFmtId="165" fontId="16" fillId="0" borderId="12" xfId="0" applyNumberFormat="1" applyFont="1" applyBorder="1"/>
    <xf numFmtId="14" fontId="16" fillId="0" borderId="0" xfId="0" applyNumberFormat="1" applyFont="1" applyFill="1" applyAlignment="1">
      <alignment horizontal="center"/>
    </xf>
    <xf numFmtId="0" fontId="16" fillId="0" borderId="0" xfId="0" applyFont="1" applyFill="1" applyAlignment="1"/>
    <xf numFmtId="44" fontId="16" fillId="0" borderId="0" xfId="2" applyFont="1" applyFill="1" applyAlignment="1"/>
    <xf numFmtId="44" fontId="16" fillId="0" borderId="0" xfId="2" applyFont="1" applyFill="1" applyAlignment="1">
      <alignment horizontal="right"/>
    </xf>
    <xf numFmtId="165" fontId="3" fillId="0" borderId="14" xfId="0" applyNumberFormat="1" applyFont="1" applyFill="1" applyBorder="1"/>
    <xf numFmtId="165" fontId="16" fillId="0" borderId="14" xfId="0" applyNumberFormat="1" applyFont="1" applyFill="1" applyBorder="1"/>
    <xf numFmtId="0" fontId="16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6" borderId="0" xfId="0" applyFont="1" applyFill="1" applyAlignment="1"/>
    <xf numFmtId="44" fontId="4" fillId="0" borderId="0" xfId="2" applyFont="1" applyFill="1" applyAlignment="1"/>
    <xf numFmtId="44" fontId="4" fillId="0" borderId="0" xfId="2" applyFont="1" applyFill="1" applyAlignment="1">
      <alignment horizontal="right"/>
    </xf>
    <xf numFmtId="0" fontId="4" fillId="7" borderId="0" xfId="0" applyFont="1" applyFill="1" applyAlignment="1"/>
    <xf numFmtId="165" fontId="16" fillId="0" borderId="14" xfId="0" applyNumberFormat="1" applyFont="1" applyFill="1" applyBorder="1" applyAlignment="1">
      <alignment horizontal="center"/>
    </xf>
    <xf numFmtId="14" fontId="16" fillId="0" borderId="0" xfId="0" applyNumberFormat="1" applyFont="1" applyFill="1" applyAlignment="1"/>
    <xf numFmtId="14" fontId="4" fillId="0" borderId="0" xfId="0" applyNumberFormat="1" applyFont="1" applyFill="1" applyAlignment="1"/>
    <xf numFmtId="0" fontId="4" fillId="8" borderId="0" xfId="0" applyFont="1" applyFill="1" applyAlignment="1"/>
    <xf numFmtId="0" fontId="4" fillId="9" borderId="0" xfId="0" applyFont="1" applyFill="1" applyAlignment="1"/>
    <xf numFmtId="14" fontId="16" fillId="0" borderId="0" xfId="0" applyNumberFormat="1" applyFont="1" applyAlignment="1">
      <alignment vertical="top"/>
    </xf>
    <xf numFmtId="0" fontId="16" fillId="0" borderId="0" xfId="0" applyFont="1" applyAlignment="1">
      <alignment horizontal="left"/>
    </xf>
    <xf numFmtId="44" fontId="16" fillId="0" borderId="0" xfId="2" applyFont="1" applyFill="1" applyAlignment="1">
      <alignment horizontal="left" vertical="top"/>
    </xf>
    <xf numFmtId="14" fontId="4" fillId="0" borderId="0" xfId="0" applyNumberFormat="1" applyFont="1" applyAlignment="1">
      <alignment vertical="top"/>
    </xf>
    <xf numFmtId="0" fontId="4" fillId="8" borderId="0" xfId="0" applyFont="1" applyFill="1" applyAlignment="1">
      <alignment horizontal="left"/>
    </xf>
    <xf numFmtId="44" fontId="4" fillId="0" borderId="0" xfId="2" applyFont="1" applyFill="1" applyAlignment="1">
      <alignment horizontal="left" vertical="top"/>
    </xf>
    <xf numFmtId="0" fontId="4" fillId="9" borderId="0" xfId="0" applyFont="1" applyFill="1" applyAlignment="1">
      <alignment horizontal="left"/>
    </xf>
    <xf numFmtId="14" fontId="16" fillId="0" borderId="0" xfId="0" applyNumberFormat="1" applyFont="1" applyAlignment="1"/>
    <xf numFmtId="44" fontId="16" fillId="0" borderId="0" xfId="2" applyFont="1"/>
    <xf numFmtId="0" fontId="4" fillId="8" borderId="0" xfId="0" applyFont="1" applyFill="1"/>
    <xf numFmtId="0" fontId="4" fillId="9" borderId="0" xfId="0" applyFont="1" applyFill="1"/>
    <xf numFmtId="44" fontId="4" fillId="0" borderId="0" xfId="2" applyFont="1" applyAlignment="1">
      <alignment horizontal="right"/>
    </xf>
    <xf numFmtId="44" fontId="16" fillId="0" borderId="0" xfId="2" applyFont="1" applyAlignment="1">
      <alignment horizontal="right"/>
    </xf>
    <xf numFmtId="0" fontId="16" fillId="0" borderId="0" xfId="0" applyFont="1" applyAlignment="1"/>
    <xf numFmtId="166" fontId="4" fillId="0" borderId="0" xfId="0" applyNumberFormat="1" applyFont="1" applyFill="1" applyAlignment="1"/>
    <xf numFmtId="166" fontId="16" fillId="0" borderId="0" xfId="0" applyNumberFormat="1" applyFont="1" applyFill="1" applyAlignment="1"/>
    <xf numFmtId="165" fontId="4" fillId="0" borderId="14" xfId="0" applyNumberFormat="1" applyFont="1" applyFill="1" applyBorder="1"/>
    <xf numFmtId="14" fontId="16" fillId="0" borderId="0" xfId="0" applyNumberFormat="1" applyFont="1"/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>
      <alignment horizontal="center" vertical="top"/>
    </xf>
    <xf numFmtId="0" fontId="6" fillId="0" borderId="0" xfId="3" applyNumberFormat="1" applyFont="1" applyFill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6" fillId="0" borderId="0" xfId="2" applyNumberFormat="1" applyFont="1" applyFill="1" applyAlignment="1">
      <alignment horizontal="center" vertical="top"/>
    </xf>
    <xf numFmtId="0" fontId="3" fillId="0" borderId="0" xfId="3" applyNumberFormat="1" applyFont="1" applyFill="1" applyAlignment="1">
      <alignment horizontal="center"/>
    </xf>
    <xf numFmtId="0" fontId="3" fillId="0" borderId="12" xfId="3" applyNumberFormat="1" applyFont="1" applyFill="1" applyBorder="1" applyAlignment="1">
      <alignment horizontal="center"/>
    </xf>
    <xf numFmtId="43" fontId="16" fillId="0" borderId="0" xfId="1" applyFont="1"/>
    <xf numFmtId="43" fontId="16" fillId="0" borderId="0" xfId="1" applyNumberFormat="1" applyFont="1"/>
    <xf numFmtId="43" fontId="4" fillId="0" borderId="0" xfId="1" applyNumberFormat="1" applyFont="1"/>
    <xf numFmtId="43" fontId="4" fillId="0" borderId="0" xfId="0" applyNumberFormat="1" applyFont="1"/>
    <xf numFmtId="43" fontId="16" fillId="0" borderId="0" xfId="0" applyNumberFormat="1" applyFont="1"/>
    <xf numFmtId="43" fontId="2" fillId="0" borderId="0" xfId="1" applyNumberFormat="1" applyFont="1"/>
    <xf numFmtId="43" fontId="5" fillId="0" borderId="0" xfId="1" applyNumberFormat="1" applyFont="1"/>
    <xf numFmtId="43" fontId="2" fillId="5" borderId="0" xfId="1" applyNumberFormat="1" applyFont="1" applyFill="1"/>
    <xf numFmtId="0" fontId="5" fillId="4" borderId="0" xfId="0" applyFont="1" applyFill="1"/>
  </cellXfs>
  <cellStyles count="4">
    <cellStyle name="Excel Built-in Comma" xfId="3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3"/>
  <sheetViews>
    <sheetView topLeftCell="A2" workbookViewId="0">
      <selection activeCell="B2" sqref="B2"/>
    </sheetView>
  </sheetViews>
  <sheetFormatPr baseColWidth="10" defaultRowHeight="11.25"/>
  <cols>
    <col min="1" max="1" width="11.42578125" style="1"/>
    <col min="2" max="2" width="84.7109375" style="1" bestFit="1" customWidth="1"/>
    <col min="3" max="3" width="9.85546875" style="1" bestFit="1" customWidth="1"/>
    <col min="4" max="4" width="3.5703125" style="16" bestFit="1" customWidth="1"/>
    <col min="5" max="5" width="9.85546875" style="1" bestFit="1" customWidth="1"/>
    <col min="6" max="6" width="3.5703125" style="15" bestFit="1" customWidth="1"/>
    <col min="7" max="7" width="9.85546875" style="1" bestFit="1" customWidth="1"/>
    <col min="8" max="8" width="15.5703125" style="2" bestFit="1" customWidth="1"/>
    <col min="9" max="16384" width="11.42578125" style="1"/>
  </cols>
  <sheetData>
    <row r="2" spans="1:7">
      <c r="A2" s="1" t="s">
        <v>0</v>
      </c>
      <c r="B2" s="1" t="s">
        <v>1</v>
      </c>
      <c r="C2" s="1" t="s">
        <v>2</v>
      </c>
      <c r="E2" s="1" t="s">
        <v>3</v>
      </c>
      <c r="G2" s="1" t="s">
        <v>4</v>
      </c>
    </row>
    <row r="3" spans="1:7">
      <c r="A3" s="3">
        <v>42737</v>
      </c>
      <c r="B3" s="4" t="s">
        <v>5</v>
      </c>
      <c r="C3" s="5"/>
      <c r="D3" s="17"/>
      <c r="E3" s="5">
        <v>135.94999999999999</v>
      </c>
      <c r="F3" s="14">
        <v>21</v>
      </c>
      <c r="G3" s="5">
        <v>286256.40000000002</v>
      </c>
    </row>
    <row r="4" spans="1:7">
      <c r="A4" s="3">
        <v>42737</v>
      </c>
      <c r="B4" s="6" t="s">
        <v>6</v>
      </c>
      <c r="C4" s="5"/>
      <c r="D4" s="17"/>
      <c r="E4" s="5">
        <v>11.83</v>
      </c>
      <c r="F4" s="14">
        <v>21</v>
      </c>
      <c r="G4" s="5">
        <f>+G3+C4-E4</f>
        <v>286244.57</v>
      </c>
    </row>
    <row r="5" spans="1:7">
      <c r="A5" s="3">
        <v>42737</v>
      </c>
      <c r="B5" s="6" t="s">
        <v>7</v>
      </c>
      <c r="C5" s="5"/>
      <c r="D5" s="17"/>
      <c r="E5" s="5">
        <v>21.75</v>
      </c>
      <c r="F5" s="14">
        <v>21</v>
      </c>
      <c r="G5" s="5">
        <f t="shared" ref="G5:G68" si="0">+G4+C5-E5</f>
        <v>286222.82</v>
      </c>
    </row>
    <row r="6" spans="1:7">
      <c r="A6" s="7">
        <v>42737</v>
      </c>
      <c r="B6" s="1" t="s">
        <v>8</v>
      </c>
      <c r="C6" s="8">
        <v>12985</v>
      </c>
      <c r="D6" s="17" t="s">
        <v>363</v>
      </c>
      <c r="E6" s="8"/>
      <c r="F6" s="14"/>
      <c r="G6" s="8">
        <f t="shared" si="0"/>
        <v>299207.82</v>
      </c>
    </row>
    <row r="7" spans="1:7">
      <c r="A7" s="3">
        <v>42737</v>
      </c>
      <c r="B7" s="4" t="s">
        <v>9</v>
      </c>
      <c r="C7" s="5"/>
      <c r="D7" s="17"/>
      <c r="E7" s="5">
        <v>73.92</v>
      </c>
      <c r="F7" s="14">
        <v>21</v>
      </c>
      <c r="G7" s="5">
        <f t="shared" si="0"/>
        <v>299133.90000000002</v>
      </c>
    </row>
    <row r="8" spans="1:7">
      <c r="A8" s="7">
        <v>42737</v>
      </c>
      <c r="B8" s="1" t="s">
        <v>10</v>
      </c>
      <c r="C8" s="8">
        <v>5437.94</v>
      </c>
      <c r="D8" s="17" t="s">
        <v>363</v>
      </c>
      <c r="E8" s="8"/>
      <c r="F8" s="14"/>
      <c r="G8" s="8">
        <f t="shared" si="0"/>
        <v>304571.84000000003</v>
      </c>
    </row>
    <row r="9" spans="1:7">
      <c r="A9" s="3">
        <v>42737</v>
      </c>
      <c r="B9" s="4" t="s">
        <v>11</v>
      </c>
      <c r="C9" s="5"/>
      <c r="D9" s="17"/>
      <c r="E9" s="5">
        <v>118</v>
      </c>
      <c r="F9" s="14">
        <v>21</v>
      </c>
      <c r="G9" s="5">
        <f t="shared" si="0"/>
        <v>304453.84000000003</v>
      </c>
    </row>
    <row r="10" spans="1:7">
      <c r="A10" s="3">
        <v>42737</v>
      </c>
      <c r="B10" s="6" t="s">
        <v>12</v>
      </c>
      <c r="C10" s="5"/>
      <c r="D10" s="17"/>
      <c r="E10" s="5">
        <v>18.88</v>
      </c>
      <c r="F10" s="14">
        <v>21</v>
      </c>
      <c r="G10" s="5">
        <f t="shared" si="0"/>
        <v>304434.96000000002</v>
      </c>
    </row>
    <row r="11" spans="1:7">
      <c r="A11" s="7">
        <v>42737</v>
      </c>
      <c r="B11" s="1" t="s">
        <v>13</v>
      </c>
      <c r="C11" s="8">
        <v>11835.94</v>
      </c>
      <c r="D11" s="17" t="s">
        <v>362</v>
      </c>
      <c r="E11" s="8"/>
      <c r="F11" s="14"/>
      <c r="G11" s="8">
        <f t="shared" si="0"/>
        <v>316270.90000000002</v>
      </c>
    </row>
    <row r="12" spans="1:7">
      <c r="A12" s="7">
        <v>42737</v>
      </c>
      <c r="B12" s="1" t="s">
        <v>364</v>
      </c>
      <c r="C12" s="8">
        <v>0</v>
      </c>
      <c r="D12" s="17"/>
      <c r="E12" s="8"/>
      <c r="F12" s="14"/>
      <c r="G12" s="8">
        <f t="shared" si="0"/>
        <v>316270.90000000002</v>
      </c>
    </row>
    <row r="13" spans="1:7">
      <c r="A13" s="7">
        <v>42737</v>
      </c>
      <c r="B13" s="1" t="s">
        <v>14</v>
      </c>
      <c r="C13" s="8">
        <v>99000</v>
      </c>
      <c r="D13" s="17">
        <v>4</v>
      </c>
      <c r="E13" s="8"/>
      <c r="F13" s="14"/>
      <c r="G13" s="8">
        <f t="shared" si="0"/>
        <v>415270.9</v>
      </c>
    </row>
    <row r="14" spans="1:7">
      <c r="A14" s="7">
        <v>42737</v>
      </c>
      <c r="B14" s="1" t="s">
        <v>15</v>
      </c>
      <c r="C14" s="8"/>
      <c r="D14" s="17"/>
      <c r="E14" s="8">
        <v>405000</v>
      </c>
      <c r="F14" s="14">
        <v>1</v>
      </c>
      <c r="G14" s="8">
        <f t="shared" si="0"/>
        <v>10270.900000000023</v>
      </c>
    </row>
    <row r="15" spans="1:7">
      <c r="A15" s="7">
        <v>42737</v>
      </c>
      <c r="B15" s="1" t="s">
        <v>16</v>
      </c>
      <c r="C15" s="8">
        <v>200</v>
      </c>
      <c r="D15" s="17">
        <v>2</v>
      </c>
      <c r="E15" s="8"/>
      <c r="F15" s="14"/>
      <c r="G15" s="8">
        <f t="shared" si="0"/>
        <v>10470.900000000023</v>
      </c>
    </row>
    <row r="16" spans="1:7">
      <c r="A16" s="7">
        <v>42737</v>
      </c>
      <c r="B16" s="1" t="s">
        <v>17</v>
      </c>
      <c r="C16" s="8">
        <v>140000</v>
      </c>
      <c r="D16" s="17">
        <v>1</v>
      </c>
      <c r="E16" s="8"/>
      <c r="F16" s="14"/>
      <c r="G16" s="8">
        <f t="shared" si="0"/>
        <v>150470.90000000002</v>
      </c>
    </row>
    <row r="17" spans="1:7">
      <c r="A17" s="7">
        <v>42738</v>
      </c>
      <c r="B17" s="1" t="s">
        <v>18</v>
      </c>
      <c r="C17" s="8">
        <v>14256.48</v>
      </c>
      <c r="D17" s="17">
        <v>3</v>
      </c>
      <c r="E17" s="8"/>
      <c r="F17" s="14"/>
      <c r="G17" s="8">
        <f t="shared" si="0"/>
        <v>164727.38000000003</v>
      </c>
    </row>
    <row r="18" spans="1:7">
      <c r="A18" s="3">
        <v>42738</v>
      </c>
      <c r="B18" s="4" t="s">
        <v>19</v>
      </c>
      <c r="C18" s="5"/>
      <c r="D18" s="17"/>
      <c r="E18" s="5">
        <v>50.68</v>
      </c>
      <c r="F18" s="14">
        <v>21</v>
      </c>
      <c r="G18" s="5">
        <f t="shared" si="0"/>
        <v>164676.70000000004</v>
      </c>
    </row>
    <row r="19" spans="1:7">
      <c r="A19" s="3">
        <v>42738</v>
      </c>
      <c r="B19" s="6" t="s">
        <v>20</v>
      </c>
      <c r="C19" s="5"/>
      <c r="D19" s="17"/>
      <c r="E19" s="5">
        <v>8.11</v>
      </c>
      <c r="F19" s="14">
        <v>21</v>
      </c>
      <c r="G19" s="5">
        <f t="shared" si="0"/>
        <v>164668.59000000005</v>
      </c>
    </row>
    <row r="20" spans="1:7">
      <c r="A20" s="3">
        <v>42738</v>
      </c>
      <c r="B20" s="4" t="s">
        <v>21</v>
      </c>
      <c r="C20" s="5"/>
      <c r="D20" s="17"/>
      <c r="E20" s="5">
        <v>131.13</v>
      </c>
      <c r="F20" s="14">
        <v>21</v>
      </c>
      <c r="G20" s="5">
        <f t="shared" si="0"/>
        <v>164537.46000000005</v>
      </c>
    </row>
    <row r="21" spans="1:7">
      <c r="A21" s="3">
        <v>42738</v>
      </c>
      <c r="B21" s="6" t="s">
        <v>22</v>
      </c>
      <c r="C21" s="5"/>
      <c r="D21" s="17"/>
      <c r="E21" s="5">
        <v>20.98</v>
      </c>
      <c r="F21" s="14">
        <v>21</v>
      </c>
      <c r="G21" s="5">
        <f t="shared" si="0"/>
        <v>164516.48000000004</v>
      </c>
    </row>
    <row r="22" spans="1:7">
      <c r="A22" s="7">
        <v>42738</v>
      </c>
      <c r="B22" s="1" t="s">
        <v>23</v>
      </c>
      <c r="C22" s="8">
        <v>250000</v>
      </c>
      <c r="D22" s="17">
        <v>7</v>
      </c>
      <c r="E22" s="8"/>
      <c r="F22" s="14"/>
      <c r="G22" s="8">
        <f t="shared" si="0"/>
        <v>414516.48000000004</v>
      </c>
    </row>
    <row r="23" spans="1:7">
      <c r="A23" s="7">
        <v>42738</v>
      </c>
      <c r="B23" s="1" t="s">
        <v>24</v>
      </c>
      <c r="C23" s="8">
        <v>47165.29</v>
      </c>
      <c r="D23" s="17">
        <v>8</v>
      </c>
      <c r="E23" s="8"/>
      <c r="F23" s="14"/>
      <c r="G23" s="8">
        <f t="shared" si="0"/>
        <v>461681.77</v>
      </c>
    </row>
    <row r="24" spans="1:7">
      <c r="A24" s="7">
        <v>42738</v>
      </c>
      <c r="B24" s="1" t="s">
        <v>25</v>
      </c>
      <c r="C24" s="8">
        <v>3000</v>
      </c>
      <c r="D24" s="17">
        <v>5</v>
      </c>
      <c r="E24" s="8"/>
      <c r="F24" s="14"/>
      <c r="G24" s="8">
        <f t="shared" si="0"/>
        <v>464681.77</v>
      </c>
    </row>
    <row r="25" spans="1:7">
      <c r="A25" s="7">
        <v>42738</v>
      </c>
      <c r="B25" s="1" t="s">
        <v>26</v>
      </c>
      <c r="C25" s="8"/>
      <c r="D25" s="17"/>
      <c r="E25" s="8">
        <v>454000</v>
      </c>
      <c r="F25" s="14">
        <v>2</v>
      </c>
      <c r="G25" s="8">
        <f t="shared" si="0"/>
        <v>10681.770000000019</v>
      </c>
    </row>
    <row r="26" spans="1:7">
      <c r="A26" s="7">
        <v>42738</v>
      </c>
      <c r="B26" s="1" t="s">
        <v>27</v>
      </c>
      <c r="C26" s="8">
        <v>117980.27</v>
      </c>
      <c r="D26" s="17">
        <v>9</v>
      </c>
      <c r="E26" s="8"/>
      <c r="F26" s="14"/>
      <c r="G26" s="8">
        <f t="shared" si="0"/>
        <v>128662.04000000002</v>
      </c>
    </row>
    <row r="27" spans="1:7">
      <c r="A27" s="7">
        <v>42738</v>
      </c>
      <c r="B27" s="1" t="s">
        <v>28</v>
      </c>
      <c r="C27" s="8">
        <v>0</v>
      </c>
      <c r="D27" s="17"/>
      <c r="E27" s="8"/>
      <c r="F27" s="14"/>
      <c r="G27" s="8">
        <f t="shared" si="0"/>
        <v>128662.04000000002</v>
      </c>
    </row>
    <row r="28" spans="1:7">
      <c r="A28" s="7">
        <v>42738</v>
      </c>
      <c r="B28" s="1" t="s">
        <v>29</v>
      </c>
      <c r="C28" s="8">
        <v>1970</v>
      </c>
      <c r="D28" s="17">
        <v>10</v>
      </c>
      <c r="E28" s="8"/>
      <c r="F28" s="14"/>
      <c r="G28" s="8">
        <f t="shared" si="0"/>
        <v>130632.04000000002</v>
      </c>
    </row>
    <row r="29" spans="1:7">
      <c r="A29" s="7">
        <v>42738</v>
      </c>
      <c r="B29" s="1" t="s">
        <v>30</v>
      </c>
      <c r="C29" s="8">
        <v>25000</v>
      </c>
      <c r="D29" s="17">
        <v>12</v>
      </c>
      <c r="E29" s="8"/>
      <c r="F29" s="14"/>
      <c r="G29" s="8">
        <f t="shared" si="0"/>
        <v>155632.04000000004</v>
      </c>
    </row>
    <row r="30" spans="1:7">
      <c r="A30" s="7">
        <v>42738</v>
      </c>
      <c r="B30" s="1" t="s">
        <v>31</v>
      </c>
      <c r="C30" s="8">
        <v>3354</v>
      </c>
      <c r="D30" s="17">
        <v>11</v>
      </c>
      <c r="E30" s="8"/>
      <c r="F30" s="14"/>
      <c r="G30" s="8">
        <f t="shared" si="0"/>
        <v>158986.04000000004</v>
      </c>
    </row>
    <row r="31" spans="1:7">
      <c r="A31" s="7">
        <v>42738</v>
      </c>
      <c r="B31" s="1" t="s">
        <v>32</v>
      </c>
      <c r="C31" s="8">
        <v>2000</v>
      </c>
      <c r="D31" s="17">
        <v>26</v>
      </c>
      <c r="E31" s="8"/>
      <c r="F31" s="14"/>
      <c r="G31" s="8">
        <f t="shared" si="0"/>
        <v>160986.04000000004</v>
      </c>
    </row>
    <row r="32" spans="1:7">
      <c r="A32" s="7">
        <v>42738</v>
      </c>
      <c r="B32" s="1" t="s">
        <v>33</v>
      </c>
      <c r="C32" s="8">
        <v>84300</v>
      </c>
      <c r="D32" s="17">
        <v>16</v>
      </c>
      <c r="E32" s="8"/>
      <c r="F32" s="14"/>
      <c r="G32" s="8">
        <f t="shared" si="0"/>
        <v>245286.04000000004</v>
      </c>
    </row>
    <row r="33" spans="1:7">
      <c r="A33" s="3">
        <v>42739</v>
      </c>
      <c r="B33" s="4" t="s">
        <v>34</v>
      </c>
      <c r="C33" s="5"/>
      <c r="D33" s="17"/>
      <c r="E33" s="5">
        <v>205.78</v>
      </c>
      <c r="F33" s="14">
        <v>21</v>
      </c>
      <c r="G33" s="5">
        <f t="shared" si="0"/>
        <v>245080.26000000004</v>
      </c>
    </row>
    <row r="34" spans="1:7">
      <c r="A34" s="3">
        <v>42739</v>
      </c>
      <c r="B34" s="6" t="s">
        <v>35</v>
      </c>
      <c r="C34" s="5"/>
      <c r="D34" s="17"/>
      <c r="E34" s="5">
        <v>32.93</v>
      </c>
      <c r="F34" s="14">
        <v>21</v>
      </c>
      <c r="G34" s="5">
        <f t="shared" si="0"/>
        <v>245047.33000000005</v>
      </c>
    </row>
    <row r="35" spans="1:7">
      <c r="A35" s="7">
        <v>42739</v>
      </c>
      <c r="B35" s="1" t="s">
        <v>36</v>
      </c>
      <c r="C35" s="8">
        <v>43908.67</v>
      </c>
      <c r="D35" s="17">
        <v>14</v>
      </c>
      <c r="E35" s="8"/>
      <c r="F35" s="14"/>
      <c r="G35" s="8">
        <f t="shared" si="0"/>
        <v>288956.00000000006</v>
      </c>
    </row>
    <row r="36" spans="1:7">
      <c r="A36" s="3">
        <v>42739</v>
      </c>
      <c r="B36" s="4" t="s">
        <v>37</v>
      </c>
      <c r="C36" s="5"/>
      <c r="D36" s="17"/>
      <c r="E36" s="5">
        <v>378.68</v>
      </c>
      <c r="F36" s="14">
        <v>21</v>
      </c>
      <c r="G36" s="5">
        <f t="shared" si="0"/>
        <v>288577.32000000007</v>
      </c>
    </row>
    <row r="37" spans="1:7">
      <c r="A37" s="3">
        <v>42739</v>
      </c>
      <c r="B37" s="6" t="s">
        <v>38</v>
      </c>
      <c r="C37" s="5"/>
      <c r="D37" s="17"/>
      <c r="E37" s="5">
        <v>60.58</v>
      </c>
      <c r="F37" s="14">
        <v>21</v>
      </c>
      <c r="G37" s="5">
        <f t="shared" si="0"/>
        <v>288516.74000000005</v>
      </c>
    </row>
    <row r="38" spans="1:7">
      <c r="A38" s="7">
        <v>42739</v>
      </c>
      <c r="B38" s="1" t="s">
        <v>39</v>
      </c>
      <c r="C38" s="8">
        <v>90000</v>
      </c>
      <c r="D38" s="17">
        <v>17</v>
      </c>
      <c r="E38" s="8"/>
      <c r="F38" s="14"/>
      <c r="G38" s="8">
        <f t="shared" si="0"/>
        <v>378516.74000000005</v>
      </c>
    </row>
    <row r="39" spans="1:7">
      <c r="A39" s="7">
        <v>42739</v>
      </c>
      <c r="B39" s="1" t="s">
        <v>40</v>
      </c>
      <c r="C39" s="8">
        <v>30000</v>
      </c>
      <c r="D39" s="17">
        <v>17</v>
      </c>
      <c r="E39" s="8"/>
      <c r="F39" s="14"/>
      <c r="G39" s="8">
        <f t="shared" si="0"/>
        <v>408516.74000000005</v>
      </c>
    </row>
    <row r="40" spans="1:7">
      <c r="A40" s="7">
        <v>42739</v>
      </c>
      <c r="B40" s="1" t="s">
        <v>41</v>
      </c>
      <c r="C40" s="8">
        <v>6650.05</v>
      </c>
      <c r="D40" s="17">
        <v>6</v>
      </c>
      <c r="E40" s="8"/>
      <c r="F40" s="14"/>
      <c r="G40" s="8">
        <f t="shared" si="0"/>
        <v>415166.79000000004</v>
      </c>
    </row>
    <row r="41" spans="1:7">
      <c r="A41" s="7">
        <v>42739</v>
      </c>
      <c r="B41" s="1" t="s">
        <v>42</v>
      </c>
      <c r="C41" s="8">
        <v>0</v>
      </c>
      <c r="D41" s="17"/>
      <c r="E41" s="8"/>
      <c r="F41" s="14"/>
      <c r="G41" s="8">
        <f t="shared" si="0"/>
        <v>415166.79000000004</v>
      </c>
    </row>
    <row r="42" spans="1:7">
      <c r="A42" s="7">
        <v>42739</v>
      </c>
      <c r="B42" s="1" t="s">
        <v>43</v>
      </c>
      <c r="C42" s="8">
        <v>3250</v>
      </c>
      <c r="D42" s="17">
        <v>13</v>
      </c>
      <c r="E42" s="8"/>
      <c r="F42" s="14"/>
      <c r="G42" s="8">
        <f t="shared" si="0"/>
        <v>418416.79000000004</v>
      </c>
    </row>
    <row r="43" spans="1:7">
      <c r="A43" s="7">
        <v>42739</v>
      </c>
      <c r="B43" s="1" t="s">
        <v>44</v>
      </c>
      <c r="C43" s="8">
        <v>0</v>
      </c>
      <c r="D43" s="17"/>
      <c r="E43" s="8"/>
      <c r="F43" s="14"/>
      <c r="G43" s="8">
        <f t="shared" si="0"/>
        <v>418416.79000000004</v>
      </c>
    </row>
    <row r="44" spans="1:7">
      <c r="A44" s="7">
        <v>42739</v>
      </c>
      <c r="B44" s="1" t="s">
        <v>45</v>
      </c>
      <c r="C44" s="8"/>
      <c r="D44" s="17"/>
      <c r="E44" s="8">
        <v>408000</v>
      </c>
      <c r="F44" s="14">
        <v>3</v>
      </c>
      <c r="G44" s="8">
        <f t="shared" si="0"/>
        <v>10416.790000000037</v>
      </c>
    </row>
    <row r="45" spans="1:7">
      <c r="A45" s="7">
        <v>42739</v>
      </c>
      <c r="B45" s="1" t="s">
        <v>46</v>
      </c>
      <c r="C45" s="8">
        <v>4395</v>
      </c>
      <c r="D45" s="17">
        <v>48</v>
      </c>
      <c r="E45" s="8"/>
      <c r="F45" s="14"/>
      <c r="G45" s="8">
        <f t="shared" si="0"/>
        <v>14811.790000000037</v>
      </c>
    </row>
    <row r="46" spans="1:7">
      <c r="A46" s="7">
        <v>42739</v>
      </c>
      <c r="B46" s="1" t="s">
        <v>47</v>
      </c>
      <c r="C46" s="8">
        <v>10500</v>
      </c>
      <c r="D46" s="17">
        <v>22</v>
      </c>
      <c r="E46" s="8"/>
      <c r="F46" s="14"/>
      <c r="G46" s="8">
        <f t="shared" si="0"/>
        <v>25311.790000000037</v>
      </c>
    </row>
    <row r="47" spans="1:7">
      <c r="A47" s="7">
        <v>42740</v>
      </c>
      <c r="B47" s="1" t="s">
        <v>48</v>
      </c>
      <c r="C47" s="8">
        <v>13033.03</v>
      </c>
      <c r="D47" s="17">
        <v>18</v>
      </c>
      <c r="E47" s="8"/>
      <c r="F47" s="14"/>
      <c r="G47" s="8">
        <f t="shared" si="0"/>
        <v>38344.820000000036</v>
      </c>
    </row>
    <row r="48" spans="1:7">
      <c r="A48" s="3">
        <v>42740</v>
      </c>
      <c r="B48" s="6" t="s">
        <v>49</v>
      </c>
      <c r="C48" s="5"/>
      <c r="D48" s="17"/>
      <c r="E48" s="5">
        <v>36.229999999999997</v>
      </c>
      <c r="F48" s="14">
        <v>21</v>
      </c>
      <c r="G48" s="5">
        <f t="shared" si="0"/>
        <v>38308.590000000033</v>
      </c>
    </row>
    <row r="49" spans="1:7">
      <c r="A49" s="3">
        <v>42740</v>
      </c>
      <c r="B49" s="4" t="s">
        <v>50</v>
      </c>
      <c r="C49" s="5"/>
      <c r="D49" s="17"/>
      <c r="E49" s="5">
        <v>226.42</v>
      </c>
      <c r="F49" s="14">
        <v>21</v>
      </c>
      <c r="G49" s="5">
        <f t="shared" si="0"/>
        <v>38082.170000000035</v>
      </c>
    </row>
    <row r="50" spans="1:7">
      <c r="A50" s="3">
        <v>42740</v>
      </c>
      <c r="B50" s="4" t="s">
        <v>51</v>
      </c>
      <c r="C50" s="5"/>
      <c r="D50" s="17"/>
      <c r="E50" s="5">
        <v>28.59</v>
      </c>
      <c r="F50" s="14">
        <v>21</v>
      </c>
      <c r="G50" s="5">
        <f t="shared" si="0"/>
        <v>38053.580000000038</v>
      </c>
    </row>
    <row r="51" spans="1:7">
      <c r="A51" s="3">
        <v>42740</v>
      </c>
      <c r="B51" s="6" t="s">
        <v>52</v>
      </c>
      <c r="C51" s="5"/>
      <c r="D51" s="17"/>
      <c r="E51" s="5">
        <v>4.57</v>
      </c>
      <c r="F51" s="14">
        <v>21</v>
      </c>
      <c r="G51" s="5">
        <f t="shared" si="0"/>
        <v>38049.010000000038</v>
      </c>
    </row>
    <row r="52" spans="1:7">
      <c r="A52" s="7">
        <v>42740</v>
      </c>
      <c r="B52" s="1" t="s">
        <v>53</v>
      </c>
      <c r="C52" s="8">
        <v>316800</v>
      </c>
      <c r="D52" s="17">
        <v>19</v>
      </c>
      <c r="E52" s="8"/>
      <c r="F52" s="14"/>
      <c r="G52" s="8">
        <f t="shared" si="0"/>
        <v>354849.01</v>
      </c>
    </row>
    <row r="53" spans="1:7">
      <c r="A53" s="7">
        <v>42740</v>
      </c>
      <c r="B53" s="1" t="s">
        <v>54</v>
      </c>
      <c r="C53" s="8">
        <v>3500</v>
      </c>
      <c r="D53" s="17">
        <v>29</v>
      </c>
      <c r="E53" s="8"/>
      <c r="F53" s="14"/>
      <c r="G53" s="8">
        <f t="shared" si="0"/>
        <v>358349.01</v>
      </c>
    </row>
    <row r="54" spans="1:7">
      <c r="A54" s="7">
        <v>42740</v>
      </c>
      <c r="B54" s="1" t="s">
        <v>55</v>
      </c>
      <c r="C54" s="8">
        <v>0</v>
      </c>
      <c r="D54" s="17"/>
      <c r="E54" s="8"/>
      <c r="F54" s="14"/>
      <c r="G54" s="8">
        <f t="shared" si="0"/>
        <v>358349.01</v>
      </c>
    </row>
    <row r="55" spans="1:7">
      <c r="A55" s="7">
        <v>42740</v>
      </c>
      <c r="B55" s="1" t="s">
        <v>347</v>
      </c>
      <c r="C55" s="8">
        <v>1099</v>
      </c>
      <c r="D55" s="17">
        <v>15</v>
      </c>
      <c r="E55" s="8"/>
      <c r="F55" s="14"/>
      <c r="G55" s="8">
        <f t="shared" si="0"/>
        <v>359448.01</v>
      </c>
    </row>
    <row r="56" spans="1:7">
      <c r="A56" s="7">
        <v>42740</v>
      </c>
      <c r="B56" s="1" t="s">
        <v>56</v>
      </c>
      <c r="C56" s="8">
        <v>0</v>
      </c>
      <c r="D56" s="17"/>
      <c r="E56" s="8"/>
      <c r="F56" s="14"/>
      <c r="G56" s="8">
        <f t="shared" si="0"/>
        <v>359448.01</v>
      </c>
    </row>
    <row r="57" spans="1:7">
      <c r="A57" s="7">
        <v>42740</v>
      </c>
      <c r="B57" s="1" t="s">
        <v>57</v>
      </c>
      <c r="C57" s="8"/>
      <c r="D57" s="17"/>
      <c r="E57" s="8">
        <v>349000</v>
      </c>
      <c r="F57" s="14">
        <v>4</v>
      </c>
      <c r="G57" s="8">
        <f t="shared" si="0"/>
        <v>10448.010000000009</v>
      </c>
    </row>
    <row r="58" spans="1:7">
      <c r="A58" s="7">
        <v>42740</v>
      </c>
      <c r="B58" s="1" t="s">
        <v>58</v>
      </c>
      <c r="C58" s="8">
        <v>3250</v>
      </c>
      <c r="D58" s="17">
        <v>20</v>
      </c>
      <c r="E58" s="8"/>
      <c r="F58" s="14"/>
      <c r="G58" s="8">
        <f t="shared" si="0"/>
        <v>13698.010000000009</v>
      </c>
    </row>
    <row r="59" spans="1:7">
      <c r="A59" s="7">
        <v>42741</v>
      </c>
      <c r="B59" s="1" t="s">
        <v>59</v>
      </c>
      <c r="C59" s="8">
        <v>17101.18</v>
      </c>
      <c r="D59" s="17">
        <v>21</v>
      </c>
      <c r="E59" s="8"/>
      <c r="F59" s="14"/>
      <c r="G59" s="8">
        <f t="shared" si="0"/>
        <v>30799.19000000001</v>
      </c>
    </row>
    <row r="60" spans="1:7">
      <c r="A60" s="3">
        <v>42741</v>
      </c>
      <c r="B60" s="6" t="s">
        <v>60</v>
      </c>
      <c r="C60" s="5"/>
      <c r="D60" s="17"/>
      <c r="E60" s="5">
        <v>25.74</v>
      </c>
      <c r="F60" s="14">
        <v>21</v>
      </c>
      <c r="G60" s="5">
        <f t="shared" si="0"/>
        <v>30773.450000000008</v>
      </c>
    </row>
    <row r="61" spans="1:7">
      <c r="A61" s="3">
        <v>42741</v>
      </c>
      <c r="B61" s="4" t="s">
        <v>61</v>
      </c>
      <c r="C61" s="5"/>
      <c r="D61" s="17"/>
      <c r="E61" s="5">
        <v>53.69</v>
      </c>
      <c r="F61" s="14">
        <v>21</v>
      </c>
      <c r="G61" s="5">
        <f t="shared" si="0"/>
        <v>30719.760000000009</v>
      </c>
    </row>
    <row r="62" spans="1:7">
      <c r="A62" s="3">
        <v>42741</v>
      </c>
      <c r="B62" s="6" t="s">
        <v>62</v>
      </c>
      <c r="C62" s="5"/>
      <c r="D62" s="17"/>
      <c r="E62" s="5">
        <v>8.59</v>
      </c>
      <c r="F62" s="14">
        <v>21</v>
      </c>
      <c r="G62" s="5">
        <f t="shared" si="0"/>
        <v>30711.170000000009</v>
      </c>
    </row>
    <row r="63" spans="1:7">
      <c r="A63" s="3">
        <v>42741</v>
      </c>
      <c r="B63" s="4" t="s">
        <v>63</v>
      </c>
      <c r="C63" s="5"/>
      <c r="D63" s="17"/>
      <c r="E63" s="5">
        <v>160.9</v>
      </c>
      <c r="F63" s="14">
        <v>21</v>
      </c>
      <c r="G63" s="5">
        <f t="shared" si="0"/>
        <v>30550.270000000008</v>
      </c>
    </row>
    <row r="64" spans="1:7">
      <c r="A64" s="7">
        <v>42741</v>
      </c>
      <c r="B64" s="1" t="s">
        <v>64</v>
      </c>
      <c r="C64" s="8">
        <v>4395</v>
      </c>
      <c r="D64" s="17">
        <v>25</v>
      </c>
      <c r="E64" s="8"/>
      <c r="F64" s="14"/>
      <c r="G64" s="8">
        <f t="shared" si="0"/>
        <v>34945.270000000004</v>
      </c>
    </row>
    <row r="65" spans="1:8">
      <c r="A65" s="7">
        <v>42741</v>
      </c>
      <c r="B65" s="1" t="s">
        <v>65</v>
      </c>
      <c r="C65" s="8">
        <v>118000</v>
      </c>
      <c r="D65" s="17">
        <v>23</v>
      </c>
      <c r="E65" s="8"/>
      <c r="F65" s="14"/>
      <c r="G65" s="8">
        <f t="shared" si="0"/>
        <v>152945.27000000002</v>
      </c>
    </row>
    <row r="66" spans="1:8">
      <c r="A66" s="7">
        <v>42741</v>
      </c>
      <c r="B66" s="1" t="s">
        <v>66</v>
      </c>
      <c r="C66" s="8">
        <v>394</v>
      </c>
      <c r="D66" s="17">
        <v>71</v>
      </c>
      <c r="E66" s="8"/>
      <c r="F66" s="14"/>
      <c r="G66" s="8">
        <f t="shared" si="0"/>
        <v>153339.27000000002</v>
      </c>
      <c r="H66" s="2" t="s">
        <v>67</v>
      </c>
    </row>
    <row r="67" spans="1:8">
      <c r="A67" s="7">
        <v>42744</v>
      </c>
      <c r="B67" s="1" t="s">
        <v>68</v>
      </c>
      <c r="C67" s="8">
        <v>7685.99</v>
      </c>
      <c r="D67" s="17">
        <v>27</v>
      </c>
      <c r="E67" s="8"/>
      <c r="F67" s="14"/>
      <c r="G67" s="8">
        <f t="shared" si="0"/>
        <v>161025.26</v>
      </c>
    </row>
    <row r="68" spans="1:8">
      <c r="A68" s="3">
        <v>42744</v>
      </c>
      <c r="B68" s="4" t="s">
        <v>69</v>
      </c>
      <c r="C68" s="5"/>
      <c r="D68" s="17"/>
      <c r="E68" s="5">
        <v>97.45</v>
      </c>
      <c r="F68" s="14">
        <v>21</v>
      </c>
      <c r="G68" s="5">
        <f t="shared" si="0"/>
        <v>160927.81</v>
      </c>
    </row>
    <row r="69" spans="1:8">
      <c r="A69" s="3">
        <v>42744</v>
      </c>
      <c r="B69" s="6" t="s">
        <v>70</v>
      </c>
      <c r="C69" s="5"/>
      <c r="D69" s="17"/>
      <c r="E69" s="5">
        <v>15.6</v>
      </c>
      <c r="F69" s="14">
        <v>21</v>
      </c>
      <c r="G69" s="5">
        <f t="shared" ref="G69:G132" si="1">+G68+C69-E69</f>
        <v>160912.21</v>
      </c>
    </row>
    <row r="70" spans="1:8">
      <c r="A70" s="3">
        <v>42744</v>
      </c>
      <c r="B70" s="4" t="s">
        <v>71</v>
      </c>
      <c r="C70" s="5"/>
      <c r="D70" s="17"/>
      <c r="E70" s="5">
        <v>35.14</v>
      </c>
      <c r="F70" s="14">
        <v>21</v>
      </c>
      <c r="G70" s="5">
        <f t="shared" si="1"/>
        <v>160877.06999999998</v>
      </c>
    </row>
    <row r="71" spans="1:8">
      <c r="A71" s="3">
        <v>42744</v>
      </c>
      <c r="B71" s="6" t="s">
        <v>72</v>
      </c>
      <c r="C71" s="5"/>
      <c r="D71" s="17"/>
      <c r="E71" s="5">
        <v>5.62</v>
      </c>
      <c r="F71" s="14">
        <v>21</v>
      </c>
      <c r="G71" s="5">
        <f t="shared" si="1"/>
        <v>160871.44999999998</v>
      </c>
    </row>
    <row r="72" spans="1:8">
      <c r="A72" s="7">
        <v>42744</v>
      </c>
      <c r="B72" s="1" t="s">
        <v>73</v>
      </c>
      <c r="C72" s="8">
        <v>10787.02</v>
      </c>
      <c r="D72" s="17">
        <v>30</v>
      </c>
      <c r="E72" s="8"/>
      <c r="F72" s="14"/>
      <c r="G72" s="8">
        <f t="shared" si="1"/>
        <v>171658.46999999997</v>
      </c>
    </row>
    <row r="73" spans="1:8">
      <c r="A73" s="3">
        <v>42744</v>
      </c>
      <c r="B73" s="4" t="s">
        <v>74</v>
      </c>
      <c r="C73" s="5"/>
      <c r="D73" s="17"/>
      <c r="E73" s="5">
        <v>66.599999999999994</v>
      </c>
      <c r="F73" s="14">
        <v>21</v>
      </c>
      <c r="G73" s="5">
        <f t="shared" si="1"/>
        <v>171591.86999999997</v>
      </c>
    </row>
    <row r="74" spans="1:8">
      <c r="A74" s="3">
        <v>42744</v>
      </c>
      <c r="B74" s="6" t="s">
        <v>75</v>
      </c>
      <c r="C74" s="5"/>
      <c r="D74" s="17"/>
      <c r="E74" s="5">
        <v>10.66</v>
      </c>
      <c r="F74" s="14">
        <v>21</v>
      </c>
      <c r="G74" s="5">
        <f t="shared" si="1"/>
        <v>171581.20999999996</v>
      </c>
    </row>
    <row r="75" spans="1:8">
      <c r="A75" s="3">
        <v>42744</v>
      </c>
      <c r="B75" s="4" t="s">
        <v>76</v>
      </c>
      <c r="C75" s="5"/>
      <c r="D75" s="17"/>
      <c r="E75" s="5">
        <v>84.9</v>
      </c>
      <c r="F75" s="14">
        <v>21</v>
      </c>
      <c r="G75" s="5">
        <f t="shared" si="1"/>
        <v>171496.30999999997</v>
      </c>
    </row>
    <row r="76" spans="1:8">
      <c r="A76" s="3">
        <v>42744</v>
      </c>
      <c r="B76" s="6" t="s">
        <v>77</v>
      </c>
      <c r="C76" s="5"/>
      <c r="D76" s="17"/>
      <c r="E76" s="5">
        <v>13.58</v>
      </c>
      <c r="F76" s="14">
        <v>21</v>
      </c>
      <c r="G76" s="5">
        <f t="shared" si="1"/>
        <v>171482.72999999998</v>
      </c>
    </row>
    <row r="77" spans="1:8">
      <c r="A77" s="7">
        <v>42744</v>
      </c>
      <c r="B77" s="1" t="s">
        <v>78</v>
      </c>
      <c r="C77" s="8">
        <v>1099</v>
      </c>
      <c r="D77" s="17"/>
      <c r="E77" s="8"/>
      <c r="F77" s="14"/>
      <c r="G77" s="8">
        <f t="shared" si="1"/>
        <v>172581.72999999998</v>
      </c>
    </row>
    <row r="78" spans="1:8">
      <c r="A78" s="7">
        <v>42744</v>
      </c>
      <c r="B78" s="1" t="s">
        <v>79</v>
      </c>
      <c r="C78" s="8">
        <v>1969.99</v>
      </c>
      <c r="D78" s="17">
        <v>24</v>
      </c>
      <c r="E78" s="8"/>
      <c r="F78" s="14"/>
      <c r="G78" s="8">
        <f t="shared" si="1"/>
        <v>174551.71999999997</v>
      </c>
    </row>
    <row r="79" spans="1:8">
      <c r="A79" s="7">
        <v>42744</v>
      </c>
      <c r="B79" s="1" t="s">
        <v>80</v>
      </c>
      <c r="C79" s="8">
        <v>0</v>
      </c>
      <c r="D79" s="17"/>
      <c r="E79" s="8"/>
      <c r="F79" s="14"/>
      <c r="G79" s="8">
        <f t="shared" si="1"/>
        <v>174551.71999999997</v>
      </c>
    </row>
    <row r="80" spans="1:8">
      <c r="A80" s="7">
        <v>42744</v>
      </c>
      <c r="B80" s="1" t="s">
        <v>81</v>
      </c>
      <c r="C80" s="8">
        <v>1970</v>
      </c>
      <c r="D80" s="17">
        <v>28</v>
      </c>
      <c r="E80" s="8"/>
      <c r="F80" s="14"/>
      <c r="G80" s="8">
        <f t="shared" si="1"/>
        <v>176521.71999999997</v>
      </c>
    </row>
    <row r="81" spans="1:7">
      <c r="A81" s="7">
        <v>42744</v>
      </c>
      <c r="B81" s="1" t="s">
        <v>82</v>
      </c>
      <c r="C81" s="8">
        <v>0</v>
      </c>
      <c r="D81" s="17"/>
      <c r="E81" s="8"/>
      <c r="F81" s="14"/>
      <c r="G81" s="8">
        <f t="shared" si="1"/>
        <v>176521.71999999997</v>
      </c>
    </row>
    <row r="82" spans="1:7">
      <c r="A82" s="7">
        <v>42744</v>
      </c>
      <c r="B82" s="1" t="s">
        <v>83</v>
      </c>
      <c r="C82" s="8">
        <v>1970</v>
      </c>
      <c r="D82" s="17">
        <v>31</v>
      </c>
      <c r="E82" s="8"/>
      <c r="F82" s="14"/>
      <c r="G82" s="8">
        <f t="shared" si="1"/>
        <v>178491.71999999997</v>
      </c>
    </row>
    <row r="83" spans="1:7">
      <c r="A83" s="7">
        <v>42744</v>
      </c>
      <c r="B83" s="1" t="s">
        <v>84</v>
      </c>
      <c r="C83" s="8">
        <v>1449</v>
      </c>
      <c r="D83" s="17">
        <v>123</v>
      </c>
      <c r="E83" s="8"/>
      <c r="F83" s="14"/>
      <c r="G83" s="8">
        <f t="shared" si="1"/>
        <v>179940.71999999997</v>
      </c>
    </row>
    <row r="84" spans="1:7">
      <c r="A84" s="7">
        <v>42744</v>
      </c>
      <c r="B84" s="1" t="s">
        <v>85</v>
      </c>
      <c r="C84" s="8">
        <v>39368.54</v>
      </c>
      <c r="D84" s="17">
        <v>33</v>
      </c>
      <c r="E84" s="8"/>
      <c r="F84" s="14"/>
      <c r="G84" s="8">
        <f t="shared" si="1"/>
        <v>219309.25999999998</v>
      </c>
    </row>
    <row r="85" spans="1:7">
      <c r="A85" s="7">
        <v>42744</v>
      </c>
      <c r="B85" s="1" t="s">
        <v>86</v>
      </c>
      <c r="C85" s="8">
        <v>75063.62</v>
      </c>
      <c r="D85" s="17">
        <v>32</v>
      </c>
      <c r="E85" s="8"/>
      <c r="F85" s="14"/>
      <c r="G85" s="8">
        <f t="shared" si="1"/>
        <v>294372.88</v>
      </c>
    </row>
    <row r="86" spans="1:7">
      <c r="A86" s="7">
        <v>42744</v>
      </c>
      <c r="B86" s="1" t="s">
        <v>87</v>
      </c>
      <c r="C86" s="8">
        <v>0</v>
      </c>
      <c r="D86" s="17"/>
      <c r="E86" s="8"/>
      <c r="F86" s="14"/>
      <c r="G86" s="8">
        <f t="shared" si="1"/>
        <v>294372.88</v>
      </c>
    </row>
    <row r="87" spans="1:7">
      <c r="A87" s="7">
        <v>42745</v>
      </c>
      <c r="B87" s="1" t="s">
        <v>88</v>
      </c>
      <c r="C87" s="8">
        <v>2131.79</v>
      </c>
      <c r="D87" s="17">
        <v>36</v>
      </c>
      <c r="E87" s="8"/>
      <c r="F87" s="14"/>
      <c r="G87" s="8">
        <f t="shared" si="1"/>
        <v>296504.67</v>
      </c>
    </row>
    <row r="88" spans="1:7">
      <c r="A88" s="3">
        <v>42745</v>
      </c>
      <c r="B88" s="6" t="s">
        <v>89</v>
      </c>
      <c r="C88" s="5"/>
      <c r="D88" s="17"/>
      <c r="E88" s="5">
        <v>7.4</v>
      </c>
      <c r="F88" s="14">
        <v>21</v>
      </c>
      <c r="G88" s="5">
        <f t="shared" si="1"/>
        <v>296497.26999999996</v>
      </c>
    </row>
    <row r="89" spans="1:7">
      <c r="A89" s="3">
        <v>42745</v>
      </c>
      <c r="B89" s="4" t="s">
        <v>90</v>
      </c>
      <c r="C89" s="5"/>
      <c r="D89" s="17"/>
      <c r="E89" s="5">
        <v>46.26</v>
      </c>
      <c r="F89" s="14">
        <v>21</v>
      </c>
      <c r="G89" s="5">
        <f t="shared" si="1"/>
        <v>296451.00999999995</v>
      </c>
    </row>
    <row r="90" spans="1:7">
      <c r="A90" s="7">
        <v>42745</v>
      </c>
      <c r="B90" s="1" t="s">
        <v>91</v>
      </c>
      <c r="C90" s="8">
        <v>5500</v>
      </c>
      <c r="D90" s="17">
        <v>34</v>
      </c>
      <c r="E90" s="8"/>
      <c r="F90" s="14"/>
      <c r="G90" s="8">
        <f t="shared" si="1"/>
        <v>301951.00999999995</v>
      </c>
    </row>
    <row r="91" spans="1:7">
      <c r="A91" s="7">
        <v>42745</v>
      </c>
      <c r="B91" s="1" t="s">
        <v>92</v>
      </c>
      <c r="C91" s="8">
        <v>0</v>
      </c>
      <c r="D91" s="17"/>
      <c r="E91" s="8"/>
      <c r="F91" s="14"/>
      <c r="G91" s="8">
        <f t="shared" si="1"/>
        <v>301951.00999999995</v>
      </c>
    </row>
    <row r="92" spans="1:7">
      <c r="A92" s="7">
        <v>42745</v>
      </c>
      <c r="B92" s="1" t="s">
        <v>93</v>
      </c>
      <c r="C92" s="8">
        <v>343500</v>
      </c>
      <c r="D92" s="17">
        <v>35</v>
      </c>
      <c r="E92" s="8"/>
      <c r="F92" s="14"/>
      <c r="G92" s="8">
        <f t="shared" si="1"/>
        <v>645451.01</v>
      </c>
    </row>
    <row r="93" spans="1:7">
      <c r="A93" s="7">
        <v>42745</v>
      </c>
      <c r="B93" s="1" t="s">
        <v>94</v>
      </c>
      <c r="C93" s="8">
        <v>0</v>
      </c>
      <c r="D93" s="17"/>
      <c r="E93" s="8"/>
      <c r="F93" s="14"/>
      <c r="G93" s="8">
        <f t="shared" si="1"/>
        <v>645451.01</v>
      </c>
    </row>
    <row r="94" spans="1:7">
      <c r="A94" s="7">
        <v>42745</v>
      </c>
      <c r="B94" s="1" t="s">
        <v>95</v>
      </c>
      <c r="C94" s="8"/>
      <c r="D94" s="17"/>
      <c r="E94" s="8">
        <v>635000</v>
      </c>
      <c r="F94" s="14">
        <v>5</v>
      </c>
      <c r="G94" s="8">
        <f t="shared" si="1"/>
        <v>10451.010000000009</v>
      </c>
    </row>
    <row r="95" spans="1:7">
      <c r="A95" s="7">
        <v>42745</v>
      </c>
      <c r="B95" s="1" t="s">
        <v>96</v>
      </c>
      <c r="C95" s="8">
        <v>52000</v>
      </c>
      <c r="D95" s="17">
        <v>38</v>
      </c>
      <c r="E95" s="8"/>
      <c r="F95" s="14"/>
      <c r="G95" s="8">
        <f t="shared" si="1"/>
        <v>62451.010000000009</v>
      </c>
    </row>
    <row r="96" spans="1:7">
      <c r="A96" s="7">
        <v>42745</v>
      </c>
      <c r="B96" s="1" t="s">
        <v>97</v>
      </c>
      <c r="C96" s="8">
        <v>0</v>
      </c>
      <c r="D96" s="17"/>
      <c r="E96" s="8"/>
      <c r="F96" s="14"/>
      <c r="G96" s="8">
        <f t="shared" si="1"/>
        <v>62451.010000000009</v>
      </c>
    </row>
    <row r="97" spans="1:7">
      <c r="A97" s="7">
        <v>42745</v>
      </c>
      <c r="B97" s="1" t="s">
        <v>98</v>
      </c>
      <c r="C97" s="8">
        <v>4300</v>
      </c>
      <c r="D97" s="17"/>
      <c r="E97" s="8"/>
      <c r="F97" s="14"/>
      <c r="G97" s="8">
        <f t="shared" si="1"/>
        <v>66751.010000000009</v>
      </c>
    </row>
    <row r="98" spans="1:7">
      <c r="A98" s="7">
        <v>42745</v>
      </c>
      <c r="B98" s="1" t="s">
        <v>99</v>
      </c>
      <c r="C98" s="8">
        <v>0</v>
      </c>
      <c r="D98" s="17"/>
      <c r="E98" s="8"/>
      <c r="F98" s="14"/>
      <c r="G98" s="8">
        <f t="shared" si="1"/>
        <v>66751.010000000009</v>
      </c>
    </row>
    <row r="99" spans="1:7">
      <c r="A99" s="7">
        <v>42745</v>
      </c>
      <c r="B99" s="1" t="s">
        <v>100</v>
      </c>
      <c r="C99" s="8">
        <v>100000</v>
      </c>
      <c r="D99" s="17">
        <v>43</v>
      </c>
      <c r="E99" s="8"/>
      <c r="F99" s="14"/>
      <c r="G99" s="8">
        <f t="shared" si="1"/>
        <v>166751.01</v>
      </c>
    </row>
    <row r="100" spans="1:7">
      <c r="A100" s="7">
        <v>42745</v>
      </c>
      <c r="B100" s="1" t="s">
        <v>101</v>
      </c>
      <c r="C100" s="8">
        <v>1970</v>
      </c>
      <c r="D100" s="17">
        <v>42</v>
      </c>
      <c r="E100" s="8"/>
      <c r="F100" s="14"/>
      <c r="G100" s="8">
        <f t="shared" si="1"/>
        <v>168721.01</v>
      </c>
    </row>
    <row r="101" spans="1:7">
      <c r="A101" s="7">
        <v>42745</v>
      </c>
      <c r="B101" s="1" t="s">
        <v>102</v>
      </c>
      <c r="C101" s="8">
        <v>39821.760000000002</v>
      </c>
      <c r="D101" s="17">
        <v>40</v>
      </c>
      <c r="E101" s="8"/>
      <c r="F101" s="14"/>
      <c r="G101" s="8">
        <f t="shared" si="1"/>
        <v>208542.77000000002</v>
      </c>
    </row>
    <row r="102" spans="1:7">
      <c r="A102" s="7">
        <v>42745</v>
      </c>
      <c r="B102" s="1" t="s">
        <v>103</v>
      </c>
      <c r="C102" s="8">
        <v>1995</v>
      </c>
      <c r="D102" s="17">
        <v>49</v>
      </c>
      <c r="E102" s="8"/>
      <c r="F102" s="14"/>
      <c r="G102" s="8">
        <f t="shared" si="1"/>
        <v>210537.77000000002</v>
      </c>
    </row>
    <row r="103" spans="1:7">
      <c r="A103" s="3">
        <v>42746</v>
      </c>
      <c r="B103" s="6" t="s">
        <v>104</v>
      </c>
      <c r="C103" s="5"/>
      <c r="D103" s="17"/>
      <c r="E103" s="5">
        <v>18.41</v>
      </c>
      <c r="F103" s="14">
        <v>21</v>
      </c>
      <c r="G103" s="5">
        <f t="shared" si="1"/>
        <v>210519.36000000002</v>
      </c>
    </row>
    <row r="104" spans="1:7">
      <c r="A104" s="7">
        <v>42746</v>
      </c>
      <c r="B104" s="1" t="s">
        <v>105</v>
      </c>
      <c r="C104" s="8">
        <v>10661.68</v>
      </c>
      <c r="D104" s="17">
        <v>41</v>
      </c>
      <c r="E104" s="8"/>
      <c r="F104" s="14"/>
      <c r="G104" s="8">
        <f t="shared" si="1"/>
        <v>221181.04</v>
      </c>
    </row>
    <row r="105" spans="1:7">
      <c r="A105" s="3">
        <v>42746</v>
      </c>
      <c r="B105" s="4" t="s">
        <v>106</v>
      </c>
      <c r="C105" s="5"/>
      <c r="D105" s="17"/>
      <c r="E105" s="5">
        <v>115.07</v>
      </c>
      <c r="F105" s="14">
        <v>21</v>
      </c>
      <c r="G105" s="5">
        <f t="shared" si="1"/>
        <v>221065.97</v>
      </c>
    </row>
    <row r="106" spans="1:7">
      <c r="A106" s="3">
        <v>42746</v>
      </c>
      <c r="B106" s="4" t="s">
        <v>107</v>
      </c>
      <c r="C106" s="5"/>
      <c r="D106" s="17"/>
      <c r="E106" s="5">
        <v>58.95</v>
      </c>
      <c r="F106" s="14">
        <v>21</v>
      </c>
      <c r="G106" s="5">
        <f t="shared" si="1"/>
        <v>221007.02</v>
      </c>
    </row>
    <row r="107" spans="1:7">
      <c r="A107" s="3">
        <v>42746</v>
      </c>
      <c r="B107" s="6" t="s">
        <v>108</v>
      </c>
      <c r="C107" s="5"/>
      <c r="D107" s="17"/>
      <c r="E107" s="5">
        <v>9.43</v>
      </c>
      <c r="F107" s="14">
        <v>21</v>
      </c>
      <c r="G107" s="5">
        <f t="shared" si="1"/>
        <v>220997.59</v>
      </c>
    </row>
    <row r="108" spans="1:7">
      <c r="A108" s="7">
        <v>42746</v>
      </c>
      <c r="B108" s="1" t="s">
        <v>109</v>
      </c>
      <c r="C108" s="8">
        <v>7492.55</v>
      </c>
      <c r="D108" s="17">
        <v>39</v>
      </c>
      <c r="E108" s="8"/>
      <c r="F108" s="14"/>
      <c r="G108" s="8">
        <f t="shared" si="1"/>
        <v>228490.13999999998</v>
      </c>
    </row>
    <row r="109" spans="1:7">
      <c r="A109" s="7">
        <v>42746</v>
      </c>
      <c r="B109" s="1" t="s">
        <v>110</v>
      </c>
      <c r="C109" s="8">
        <v>0</v>
      </c>
      <c r="D109" s="17"/>
      <c r="E109" s="8"/>
      <c r="F109" s="14"/>
      <c r="G109" s="8">
        <f t="shared" si="1"/>
        <v>228490.13999999998</v>
      </c>
    </row>
    <row r="110" spans="1:7">
      <c r="A110" s="7">
        <v>42746</v>
      </c>
      <c r="B110" s="1" t="s">
        <v>111</v>
      </c>
      <c r="C110" s="8">
        <v>2000</v>
      </c>
      <c r="D110" s="17">
        <v>52</v>
      </c>
      <c r="E110" s="8"/>
      <c r="F110" s="14"/>
      <c r="G110" s="8">
        <f t="shared" si="1"/>
        <v>230490.13999999998</v>
      </c>
    </row>
    <row r="111" spans="1:7">
      <c r="A111" s="7">
        <v>42746</v>
      </c>
      <c r="B111" s="1" t="s">
        <v>112</v>
      </c>
      <c r="C111" s="8"/>
      <c r="D111" s="17"/>
      <c r="E111" s="8">
        <v>220000</v>
      </c>
      <c r="F111" s="14">
        <v>6</v>
      </c>
      <c r="G111" s="8">
        <f t="shared" si="1"/>
        <v>10490.139999999985</v>
      </c>
    </row>
    <row r="112" spans="1:7">
      <c r="A112" s="7">
        <v>42746</v>
      </c>
      <c r="B112" s="1" t="s">
        <v>113</v>
      </c>
      <c r="C112" s="8">
        <v>100000</v>
      </c>
      <c r="D112" s="17">
        <v>45</v>
      </c>
      <c r="E112" s="8"/>
      <c r="F112" s="14"/>
      <c r="G112" s="8">
        <f t="shared" si="1"/>
        <v>110490.13999999998</v>
      </c>
    </row>
    <row r="113" spans="1:7">
      <c r="A113" s="7">
        <v>42746</v>
      </c>
      <c r="B113" s="1" t="s">
        <v>114</v>
      </c>
      <c r="C113" s="8">
        <v>3365</v>
      </c>
      <c r="D113" s="17">
        <v>57</v>
      </c>
      <c r="E113" s="8"/>
      <c r="F113" s="14"/>
      <c r="G113" s="8">
        <f t="shared" si="1"/>
        <v>113855.13999999998</v>
      </c>
    </row>
    <row r="114" spans="1:7">
      <c r="A114" s="3">
        <v>42747</v>
      </c>
      <c r="B114" s="4" t="s">
        <v>115</v>
      </c>
      <c r="C114" s="5"/>
      <c r="D114" s="17"/>
      <c r="E114" s="5">
        <v>41.88</v>
      </c>
      <c r="F114" s="14">
        <v>21</v>
      </c>
      <c r="G114" s="5">
        <f t="shared" si="1"/>
        <v>113813.25999999998</v>
      </c>
    </row>
    <row r="115" spans="1:7">
      <c r="A115" s="7">
        <v>42747</v>
      </c>
      <c r="B115" s="1" t="s">
        <v>116</v>
      </c>
      <c r="C115" s="8">
        <v>8899.99</v>
      </c>
      <c r="D115" s="17">
        <v>46</v>
      </c>
      <c r="E115" s="8"/>
      <c r="F115" s="14"/>
      <c r="G115" s="8">
        <f t="shared" si="1"/>
        <v>122713.24999999999</v>
      </c>
    </row>
    <row r="116" spans="1:7">
      <c r="A116" s="3">
        <v>42747</v>
      </c>
      <c r="B116" s="6" t="s">
        <v>117</v>
      </c>
      <c r="C116" s="5"/>
      <c r="D116" s="17"/>
      <c r="E116" s="5">
        <v>6.7</v>
      </c>
      <c r="F116" s="14">
        <v>21</v>
      </c>
      <c r="G116" s="5">
        <f t="shared" si="1"/>
        <v>122706.54999999999</v>
      </c>
    </row>
    <row r="117" spans="1:7">
      <c r="A117" s="3">
        <v>42747</v>
      </c>
      <c r="B117" s="4" t="s">
        <v>118</v>
      </c>
      <c r="C117" s="5"/>
      <c r="D117" s="17"/>
      <c r="E117" s="5">
        <v>76.67</v>
      </c>
      <c r="F117" s="14">
        <v>21</v>
      </c>
      <c r="G117" s="5">
        <f t="shared" si="1"/>
        <v>122629.87999999999</v>
      </c>
    </row>
    <row r="118" spans="1:7">
      <c r="A118" s="3">
        <v>42747</v>
      </c>
      <c r="B118" s="6" t="s">
        <v>119</v>
      </c>
      <c r="C118" s="5"/>
      <c r="D118" s="17"/>
      <c r="E118" s="5">
        <v>12.27</v>
      </c>
      <c r="F118" s="14">
        <v>21</v>
      </c>
      <c r="G118" s="5">
        <f t="shared" si="1"/>
        <v>122617.60999999999</v>
      </c>
    </row>
    <row r="119" spans="1:7">
      <c r="A119" s="7">
        <v>42747</v>
      </c>
      <c r="B119" s="1" t="s">
        <v>120</v>
      </c>
      <c r="C119" s="8">
        <v>100000</v>
      </c>
      <c r="D119" s="17">
        <v>44</v>
      </c>
      <c r="E119" s="8"/>
      <c r="F119" s="14"/>
      <c r="G119" s="8">
        <f t="shared" si="1"/>
        <v>222617.61</v>
      </c>
    </row>
    <row r="120" spans="1:7">
      <c r="A120" s="7">
        <v>42747</v>
      </c>
      <c r="B120" s="1" t="s">
        <v>365</v>
      </c>
      <c r="C120" s="8">
        <v>0</v>
      </c>
      <c r="D120" s="17"/>
      <c r="E120" s="8"/>
      <c r="F120" s="14"/>
      <c r="G120" s="8">
        <f t="shared" si="1"/>
        <v>222617.61</v>
      </c>
    </row>
    <row r="121" spans="1:7">
      <c r="A121" s="7">
        <v>42747</v>
      </c>
      <c r="B121" s="1" t="s">
        <v>121</v>
      </c>
      <c r="C121" s="8"/>
      <c r="D121" s="17"/>
      <c r="E121" s="8">
        <v>212000</v>
      </c>
      <c r="F121" s="14">
        <v>7</v>
      </c>
      <c r="G121" s="8">
        <f t="shared" si="1"/>
        <v>10617.609999999986</v>
      </c>
    </row>
    <row r="122" spans="1:7">
      <c r="A122" s="7">
        <v>42747</v>
      </c>
      <c r="B122" s="1" t="s">
        <v>122</v>
      </c>
      <c r="C122" s="8">
        <v>1995</v>
      </c>
      <c r="D122" s="17">
        <v>47</v>
      </c>
      <c r="E122" s="8"/>
      <c r="F122" s="14"/>
      <c r="G122" s="8">
        <f t="shared" si="1"/>
        <v>12612.609999999986</v>
      </c>
    </row>
    <row r="123" spans="1:7">
      <c r="A123" s="7">
        <v>42747</v>
      </c>
      <c r="B123" s="1" t="s">
        <v>123</v>
      </c>
      <c r="C123" s="8">
        <v>1970</v>
      </c>
      <c r="D123" s="17">
        <v>51</v>
      </c>
      <c r="E123" s="8"/>
      <c r="F123" s="14"/>
      <c r="G123" s="8">
        <f t="shared" si="1"/>
        <v>14582.609999999986</v>
      </c>
    </row>
    <row r="124" spans="1:7">
      <c r="A124" s="7">
        <v>42748</v>
      </c>
      <c r="B124" s="1" t="s">
        <v>124</v>
      </c>
      <c r="C124" s="8">
        <v>8646.35</v>
      </c>
      <c r="D124" s="17">
        <v>50</v>
      </c>
      <c r="E124" s="8"/>
      <c r="F124" s="14"/>
      <c r="G124" s="8">
        <f t="shared" si="1"/>
        <v>23228.959999999985</v>
      </c>
    </row>
    <row r="125" spans="1:7">
      <c r="A125" s="3">
        <v>42748</v>
      </c>
      <c r="B125" s="4" t="s">
        <v>125</v>
      </c>
      <c r="C125" s="5"/>
      <c r="D125" s="17"/>
      <c r="E125" s="5">
        <v>88.52</v>
      </c>
      <c r="F125" s="14">
        <v>21</v>
      </c>
      <c r="G125" s="5">
        <f t="shared" si="1"/>
        <v>23140.439999999984</v>
      </c>
    </row>
    <row r="126" spans="1:7">
      <c r="A126" s="3">
        <v>42748</v>
      </c>
      <c r="B126" s="6" t="s">
        <v>126</v>
      </c>
      <c r="C126" s="5"/>
      <c r="D126" s="17"/>
      <c r="E126" s="5">
        <v>14.16</v>
      </c>
      <c r="F126" s="14">
        <v>21</v>
      </c>
      <c r="G126" s="5">
        <f t="shared" si="1"/>
        <v>23126.279999999984</v>
      </c>
    </row>
    <row r="127" spans="1:7">
      <c r="A127" s="3">
        <v>42748</v>
      </c>
      <c r="B127" s="4" t="s">
        <v>127</v>
      </c>
      <c r="C127" s="5"/>
      <c r="D127" s="17"/>
      <c r="E127" s="5">
        <v>50.24</v>
      </c>
      <c r="F127" s="14">
        <v>21</v>
      </c>
      <c r="G127" s="5">
        <f t="shared" si="1"/>
        <v>23076.039999999983</v>
      </c>
    </row>
    <row r="128" spans="1:7">
      <c r="A128" s="3">
        <v>42748</v>
      </c>
      <c r="B128" s="6" t="s">
        <v>128</v>
      </c>
      <c r="C128" s="5"/>
      <c r="D128" s="17"/>
      <c r="E128" s="5">
        <v>8.0399999999999991</v>
      </c>
      <c r="F128" s="14">
        <v>21</v>
      </c>
      <c r="G128" s="5">
        <f t="shared" si="1"/>
        <v>23067.999999999982</v>
      </c>
    </row>
    <row r="129" spans="1:7">
      <c r="A129" s="7">
        <v>42748</v>
      </c>
      <c r="B129" s="1" t="s">
        <v>129</v>
      </c>
      <c r="C129" s="8">
        <v>100000</v>
      </c>
      <c r="D129" s="17">
        <v>54</v>
      </c>
      <c r="E129" s="8"/>
      <c r="F129" s="14"/>
      <c r="G129" s="8">
        <f t="shared" si="1"/>
        <v>123067.99999999999</v>
      </c>
    </row>
    <row r="130" spans="1:7">
      <c r="A130" s="7">
        <v>42748</v>
      </c>
      <c r="B130" s="1" t="s">
        <v>130</v>
      </c>
      <c r="C130" s="8"/>
      <c r="D130" s="17"/>
      <c r="E130" s="8">
        <v>113000</v>
      </c>
      <c r="F130" s="14">
        <v>8</v>
      </c>
      <c r="G130" s="8">
        <f t="shared" si="1"/>
        <v>10067.999999999985</v>
      </c>
    </row>
    <row r="131" spans="1:7">
      <c r="A131" s="7">
        <v>42748</v>
      </c>
      <c r="B131" s="1" t="s">
        <v>131</v>
      </c>
      <c r="C131" s="8">
        <v>3500</v>
      </c>
      <c r="D131" s="17">
        <v>53</v>
      </c>
      <c r="E131" s="8"/>
      <c r="F131" s="14"/>
      <c r="G131" s="8">
        <f t="shared" si="1"/>
        <v>13567.999999999985</v>
      </c>
    </row>
    <row r="132" spans="1:7">
      <c r="A132" s="7">
        <v>42748</v>
      </c>
      <c r="B132" s="1" t="s">
        <v>366</v>
      </c>
      <c r="C132" s="8">
        <v>2320</v>
      </c>
      <c r="D132" s="17">
        <v>56</v>
      </c>
      <c r="E132" s="8"/>
      <c r="F132" s="14"/>
      <c r="G132" s="8">
        <f t="shared" si="1"/>
        <v>15887.999999999985</v>
      </c>
    </row>
    <row r="133" spans="1:7">
      <c r="A133" s="7">
        <v>42751</v>
      </c>
      <c r="B133" s="1" t="s">
        <v>132</v>
      </c>
      <c r="C133" s="8">
        <v>12945.11</v>
      </c>
      <c r="D133" s="17">
        <v>55</v>
      </c>
      <c r="E133" s="8"/>
      <c r="F133" s="14"/>
      <c r="G133" s="8">
        <f t="shared" ref="G133:G196" si="2">+G132+C133-E133</f>
        <v>28833.109999999986</v>
      </c>
    </row>
    <row r="134" spans="1:7">
      <c r="A134" s="3">
        <v>42751</v>
      </c>
      <c r="B134" s="4" t="s">
        <v>133</v>
      </c>
      <c r="C134" s="5"/>
      <c r="D134" s="17"/>
      <c r="E134" s="5">
        <v>1.65</v>
      </c>
      <c r="F134" s="14">
        <v>21</v>
      </c>
      <c r="G134" s="5">
        <f t="shared" si="2"/>
        <v>28831.459999999985</v>
      </c>
    </row>
    <row r="135" spans="1:7">
      <c r="A135" s="3">
        <v>42751</v>
      </c>
      <c r="B135" s="4" t="s">
        <v>134</v>
      </c>
      <c r="C135" s="5"/>
      <c r="D135" s="17"/>
      <c r="E135" s="5">
        <v>141.56</v>
      </c>
      <c r="F135" s="14">
        <v>21</v>
      </c>
      <c r="G135" s="5">
        <f t="shared" si="2"/>
        <v>28689.899999999983</v>
      </c>
    </row>
    <row r="136" spans="1:7">
      <c r="A136" s="3">
        <v>42751</v>
      </c>
      <c r="B136" s="6" t="s">
        <v>135</v>
      </c>
      <c r="C136" s="5"/>
      <c r="D136" s="17"/>
      <c r="E136" s="5">
        <v>0.26</v>
      </c>
      <c r="F136" s="14">
        <v>21</v>
      </c>
      <c r="G136" s="5">
        <f t="shared" si="2"/>
        <v>28689.639999999985</v>
      </c>
    </row>
    <row r="137" spans="1:7">
      <c r="A137" s="3">
        <v>42751</v>
      </c>
      <c r="B137" s="6" t="s">
        <v>136</v>
      </c>
      <c r="C137" s="5"/>
      <c r="D137" s="17"/>
      <c r="E137" s="5">
        <v>22.65</v>
      </c>
      <c r="F137" s="14">
        <v>21</v>
      </c>
      <c r="G137" s="5">
        <f t="shared" si="2"/>
        <v>28666.989999999983</v>
      </c>
    </row>
    <row r="138" spans="1:7">
      <c r="A138" s="7">
        <v>42751</v>
      </c>
      <c r="B138" s="1" t="s">
        <v>137</v>
      </c>
      <c r="C138" s="8">
        <v>17890.830000000002</v>
      </c>
      <c r="D138" s="17">
        <v>59</v>
      </c>
      <c r="E138" s="8"/>
      <c r="F138" s="14"/>
      <c r="G138" s="8">
        <f t="shared" si="2"/>
        <v>46557.819999999985</v>
      </c>
    </row>
    <row r="139" spans="1:7">
      <c r="A139" s="3">
        <v>42751</v>
      </c>
      <c r="B139" s="4" t="s">
        <v>138</v>
      </c>
      <c r="C139" s="5"/>
      <c r="D139" s="17"/>
      <c r="E139" s="5">
        <v>172.41</v>
      </c>
      <c r="F139" s="14">
        <v>21</v>
      </c>
      <c r="G139" s="5">
        <f t="shared" si="2"/>
        <v>46385.409999999982</v>
      </c>
    </row>
    <row r="140" spans="1:7">
      <c r="A140" s="3">
        <v>42751</v>
      </c>
      <c r="B140" s="6" t="s">
        <v>139</v>
      </c>
      <c r="C140" s="5"/>
      <c r="D140" s="17"/>
      <c r="E140" s="5">
        <v>27.59</v>
      </c>
      <c r="F140" s="14">
        <v>21</v>
      </c>
      <c r="G140" s="5">
        <f t="shared" si="2"/>
        <v>46357.819999999985</v>
      </c>
    </row>
    <row r="141" spans="1:7">
      <c r="A141" s="3">
        <v>42751</v>
      </c>
      <c r="B141" s="4" t="s">
        <v>140</v>
      </c>
      <c r="C141" s="5"/>
      <c r="D141" s="17"/>
      <c r="E141" s="5">
        <v>109.4</v>
      </c>
      <c r="F141" s="14">
        <v>21</v>
      </c>
      <c r="G141" s="5">
        <f t="shared" si="2"/>
        <v>46248.419999999984</v>
      </c>
    </row>
    <row r="142" spans="1:7">
      <c r="A142" s="3">
        <v>42751</v>
      </c>
      <c r="B142" s="6" t="s">
        <v>141</v>
      </c>
      <c r="C142" s="5"/>
      <c r="D142" s="17"/>
      <c r="E142" s="5">
        <v>17.5</v>
      </c>
      <c r="F142" s="14">
        <v>21</v>
      </c>
      <c r="G142" s="5">
        <f t="shared" si="2"/>
        <v>46230.919999999984</v>
      </c>
    </row>
    <row r="143" spans="1:7">
      <c r="A143" s="7">
        <v>42751</v>
      </c>
      <c r="B143" s="1" t="s">
        <v>142</v>
      </c>
      <c r="C143" s="8">
        <v>11064.95</v>
      </c>
      <c r="D143" s="17">
        <v>58</v>
      </c>
      <c r="E143" s="8"/>
      <c r="F143" s="14"/>
      <c r="G143" s="8">
        <f t="shared" si="2"/>
        <v>57295.869999999981</v>
      </c>
    </row>
    <row r="144" spans="1:7">
      <c r="A144" s="7">
        <v>42751</v>
      </c>
      <c r="B144" s="1" t="s">
        <v>143</v>
      </c>
      <c r="C144" s="8">
        <v>0</v>
      </c>
      <c r="D144" s="17"/>
      <c r="E144" s="8"/>
      <c r="F144" s="14"/>
      <c r="G144" s="8">
        <f t="shared" si="2"/>
        <v>57295.869999999981</v>
      </c>
    </row>
    <row r="145" spans="1:8">
      <c r="A145" s="7">
        <v>42751</v>
      </c>
      <c r="B145" s="1" t="s">
        <v>144</v>
      </c>
      <c r="C145" s="8">
        <v>2420</v>
      </c>
      <c r="D145" s="17">
        <v>60</v>
      </c>
      <c r="E145" s="8"/>
      <c r="F145" s="14"/>
      <c r="G145" s="8">
        <f t="shared" si="2"/>
        <v>59715.869999999981</v>
      </c>
      <c r="H145" s="2" t="s">
        <v>145</v>
      </c>
    </row>
    <row r="146" spans="1:8">
      <c r="A146" s="7">
        <v>42751</v>
      </c>
      <c r="B146" s="1" t="s">
        <v>146</v>
      </c>
      <c r="C146" s="8">
        <v>4395</v>
      </c>
      <c r="D146" s="17">
        <v>61</v>
      </c>
      <c r="E146" s="8"/>
      <c r="F146" s="14"/>
      <c r="G146" s="8">
        <f t="shared" si="2"/>
        <v>64110.869999999981</v>
      </c>
      <c r="H146" s="2" t="s">
        <v>147</v>
      </c>
    </row>
    <row r="147" spans="1:8">
      <c r="A147" s="7">
        <v>42752</v>
      </c>
      <c r="B147" s="1" t="s">
        <v>148</v>
      </c>
      <c r="C147" s="8">
        <v>15103.49</v>
      </c>
      <c r="D147" s="17">
        <v>65</v>
      </c>
      <c r="E147" s="8"/>
      <c r="F147" s="14"/>
      <c r="G147" s="8">
        <f t="shared" si="2"/>
        <v>79214.359999999986</v>
      </c>
      <c r="H147" s="2" t="s">
        <v>149</v>
      </c>
    </row>
    <row r="148" spans="1:8">
      <c r="A148" s="3">
        <v>42752</v>
      </c>
      <c r="B148" s="4" t="s">
        <v>150</v>
      </c>
      <c r="C148" s="5"/>
      <c r="D148" s="17"/>
      <c r="E148" s="5">
        <v>66.510000000000005</v>
      </c>
      <c r="F148" s="14">
        <v>21</v>
      </c>
      <c r="G148" s="5">
        <f t="shared" si="2"/>
        <v>79147.849999999991</v>
      </c>
    </row>
    <row r="149" spans="1:8">
      <c r="A149" s="3">
        <v>42752</v>
      </c>
      <c r="B149" s="6" t="s">
        <v>151</v>
      </c>
      <c r="C149" s="5"/>
      <c r="D149" s="17"/>
      <c r="E149" s="5">
        <v>10.64</v>
      </c>
      <c r="F149" s="14">
        <v>21</v>
      </c>
      <c r="G149" s="5">
        <f t="shared" si="2"/>
        <v>79137.209999999992</v>
      </c>
    </row>
    <row r="150" spans="1:8">
      <c r="A150" s="3">
        <v>42752</v>
      </c>
      <c r="B150" s="4" t="s">
        <v>152</v>
      </c>
      <c r="C150" s="5"/>
      <c r="D150" s="17"/>
      <c r="E150" s="5">
        <v>132.41999999999999</v>
      </c>
      <c r="F150" s="14">
        <v>21</v>
      </c>
      <c r="G150" s="5">
        <f t="shared" si="2"/>
        <v>79004.789999999994</v>
      </c>
    </row>
    <row r="151" spans="1:8">
      <c r="A151" s="3">
        <v>42752</v>
      </c>
      <c r="B151" s="6" t="s">
        <v>153</v>
      </c>
      <c r="C151" s="5"/>
      <c r="D151" s="17"/>
      <c r="E151" s="5">
        <v>21.19</v>
      </c>
      <c r="F151" s="14">
        <v>21</v>
      </c>
      <c r="G151" s="5">
        <f t="shared" si="2"/>
        <v>78983.599999999991</v>
      </c>
    </row>
    <row r="152" spans="1:8">
      <c r="A152" s="7">
        <v>42752</v>
      </c>
      <c r="B152" s="1" t="s">
        <v>154</v>
      </c>
      <c r="C152" s="8">
        <v>3169</v>
      </c>
      <c r="D152" s="17">
        <v>62</v>
      </c>
      <c r="E152" s="8"/>
      <c r="F152" s="14"/>
      <c r="G152" s="8">
        <f t="shared" si="2"/>
        <v>82152.599999999991</v>
      </c>
      <c r="H152" s="2" t="s">
        <v>155</v>
      </c>
    </row>
    <row r="153" spans="1:8">
      <c r="A153" s="7">
        <v>42752</v>
      </c>
      <c r="B153" s="1" t="s">
        <v>156</v>
      </c>
      <c r="C153" s="8">
        <v>0</v>
      </c>
      <c r="D153" s="17"/>
      <c r="E153" s="8"/>
      <c r="F153" s="14"/>
      <c r="G153" s="8">
        <f t="shared" si="2"/>
        <v>82152.599999999991</v>
      </c>
    </row>
    <row r="154" spans="1:8">
      <c r="A154" s="7">
        <v>42752</v>
      </c>
      <c r="B154" s="1" t="s">
        <v>157</v>
      </c>
      <c r="C154" s="8">
        <v>150000</v>
      </c>
      <c r="D154" s="17">
        <v>63</v>
      </c>
      <c r="E154" s="8"/>
      <c r="F154" s="14"/>
      <c r="G154" s="8">
        <f t="shared" si="2"/>
        <v>232152.59999999998</v>
      </c>
      <c r="H154" s="2" t="s">
        <v>158</v>
      </c>
    </row>
    <row r="155" spans="1:8">
      <c r="A155" s="7">
        <v>42752</v>
      </c>
      <c r="B155" s="1" t="s">
        <v>159</v>
      </c>
      <c r="C155" s="8">
        <v>0</v>
      </c>
      <c r="D155" s="17"/>
      <c r="E155" s="8"/>
      <c r="F155" s="14"/>
      <c r="G155" s="8">
        <f t="shared" si="2"/>
        <v>232152.59999999998</v>
      </c>
    </row>
    <row r="156" spans="1:8">
      <c r="A156" s="7">
        <v>42752</v>
      </c>
      <c r="B156" s="1" t="s">
        <v>160</v>
      </c>
      <c r="C156" s="8">
        <v>343500</v>
      </c>
      <c r="D156" s="17">
        <v>64</v>
      </c>
      <c r="E156" s="8"/>
      <c r="F156" s="14"/>
      <c r="G156" s="8">
        <f t="shared" si="2"/>
        <v>575652.6</v>
      </c>
      <c r="H156" s="2" t="s">
        <v>161</v>
      </c>
    </row>
    <row r="157" spans="1:8">
      <c r="A157" s="7">
        <v>42752</v>
      </c>
      <c r="B157" s="1" t="s">
        <v>162</v>
      </c>
      <c r="C157" s="8">
        <v>0</v>
      </c>
      <c r="D157" s="17"/>
      <c r="E157" s="8"/>
      <c r="F157" s="14"/>
      <c r="G157" s="8">
        <f t="shared" si="2"/>
        <v>575652.6</v>
      </c>
    </row>
    <row r="158" spans="1:8">
      <c r="A158" s="7">
        <v>42752</v>
      </c>
      <c r="B158" s="1" t="s">
        <v>163</v>
      </c>
      <c r="C158" s="8"/>
      <c r="D158" s="17"/>
      <c r="E158" s="8">
        <v>565000</v>
      </c>
      <c r="F158" s="14">
        <v>9</v>
      </c>
      <c r="G158" s="8">
        <f t="shared" si="2"/>
        <v>10652.599999999977</v>
      </c>
    </row>
    <row r="159" spans="1:8">
      <c r="A159" s="7">
        <v>42752</v>
      </c>
      <c r="B159" s="1" t="s">
        <v>164</v>
      </c>
      <c r="C159" s="8">
        <v>245000</v>
      </c>
      <c r="D159" s="17">
        <v>73</v>
      </c>
      <c r="E159" s="8"/>
      <c r="F159" s="14"/>
      <c r="G159" s="8">
        <f t="shared" si="2"/>
        <v>255652.59999999998</v>
      </c>
      <c r="H159" s="2" t="s">
        <v>165</v>
      </c>
    </row>
    <row r="160" spans="1:8">
      <c r="A160" s="7">
        <v>42752</v>
      </c>
      <c r="B160" s="1" t="s">
        <v>166</v>
      </c>
      <c r="C160" s="8">
        <v>0</v>
      </c>
      <c r="D160" s="17"/>
      <c r="E160" s="8"/>
      <c r="F160" s="14"/>
      <c r="G160" s="8">
        <f t="shared" si="2"/>
        <v>255652.59999999998</v>
      </c>
    </row>
    <row r="161" spans="1:8">
      <c r="A161" s="7">
        <v>42752</v>
      </c>
      <c r="B161" s="1" t="s">
        <v>167</v>
      </c>
      <c r="C161" s="8">
        <v>113000</v>
      </c>
      <c r="D161" s="17">
        <v>68</v>
      </c>
      <c r="E161" s="8"/>
      <c r="F161" s="14"/>
      <c r="G161" s="8">
        <f t="shared" si="2"/>
        <v>368652.6</v>
      </c>
      <c r="H161" s="2" t="s">
        <v>168</v>
      </c>
    </row>
    <row r="162" spans="1:8">
      <c r="A162" s="7">
        <v>42752</v>
      </c>
      <c r="B162" s="1" t="s">
        <v>169</v>
      </c>
      <c r="C162" s="8">
        <v>0</v>
      </c>
      <c r="D162" s="17"/>
      <c r="E162" s="8"/>
      <c r="F162" s="14"/>
      <c r="G162" s="8">
        <f t="shared" si="2"/>
        <v>368652.6</v>
      </c>
    </row>
    <row r="163" spans="1:8">
      <c r="A163" s="7">
        <v>42752</v>
      </c>
      <c r="B163" s="1" t="s">
        <v>170</v>
      </c>
      <c r="C163" s="8"/>
      <c r="D163" s="17"/>
      <c r="E163" s="8">
        <v>9664.2999999999993</v>
      </c>
      <c r="F163" s="14">
        <v>18</v>
      </c>
      <c r="G163" s="8">
        <f t="shared" si="2"/>
        <v>358988.3</v>
      </c>
    </row>
    <row r="164" spans="1:8">
      <c r="A164" s="7">
        <v>42752</v>
      </c>
      <c r="B164" s="1" t="s">
        <v>171</v>
      </c>
      <c r="C164" s="8"/>
      <c r="D164" s="17"/>
      <c r="E164" s="8">
        <v>9282.6200000000008</v>
      </c>
      <c r="F164" s="14">
        <v>19</v>
      </c>
      <c r="G164" s="8">
        <f t="shared" si="2"/>
        <v>349705.68</v>
      </c>
    </row>
    <row r="165" spans="1:8">
      <c r="A165" s="3">
        <v>42753</v>
      </c>
      <c r="B165" s="4" t="s">
        <v>172</v>
      </c>
      <c r="C165" s="5"/>
      <c r="D165" s="17"/>
      <c r="E165" s="5">
        <v>23.85</v>
      </c>
      <c r="F165" s="14">
        <v>21</v>
      </c>
      <c r="G165" s="5">
        <f t="shared" si="2"/>
        <v>349681.83</v>
      </c>
    </row>
    <row r="166" spans="1:8">
      <c r="A166" s="7">
        <v>42753</v>
      </c>
      <c r="B166" s="1" t="s">
        <v>173</v>
      </c>
      <c r="C166" s="8">
        <v>8594</v>
      </c>
      <c r="D166" s="17">
        <v>69</v>
      </c>
      <c r="E166" s="8"/>
      <c r="F166" s="14"/>
      <c r="G166" s="8">
        <f t="shared" si="2"/>
        <v>358275.83</v>
      </c>
      <c r="H166" s="2" t="s">
        <v>174</v>
      </c>
    </row>
    <row r="167" spans="1:8">
      <c r="A167" s="3">
        <v>42753</v>
      </c>
      <c r="B167" s="6" t="s">
        <v>175</v>
      </c>
      <c r="C167" s="5"/>
      <c r="D167" s="17"/>
      <c r="E167" s="5">
        <v>3.82</v>
      </c>
      <c r="F167" s="14">
        <v>21</v>
      </c>
      <c r="G167" s="5">
        <f t="shared" si="2"/>
        <v>358272.01</v>
      </c>
    </row>
    <row r="168" spans="1:8">
      <c r="A168" s="3">
        <v>42753</v>
      </c>
      <c r="B168" s="4" t="s">
        <v>176</v>
      </c>
      <c r="C168" s="5"/>
      <c r="D168" s="17"/>
      <c r="E168" s="5">
        <v>82.45</v>
      </c>
      <c r="F168" s="14">
        <v>21</v>
      </c>
      <c r="G168" s="5">
        <f t="shared" si="2"/>
        <v>358189.56</v>
      </c>
    </row>
    <row r="169" spans="1:8">
      <c r="A169" s="3">
        <v>42753</v>
      </c>
      <c r="B169" s="6" t="s">
        <v>177</v>
      </c>
      <c r="C169" s="5"/>
      <c r="D169" s="17"/>
      <c r="E169" s="5">
        <v>13.19</v>
      </c>
      <c r="F169" s="14">
        <v>21</v>
      </c>
      <c r="G169" s="5">
        <f t="shared" si="2"/>
        <v>358176.37</v>
      </c>
    </row>
    <row r="170" spans="1:8">
      <c r="A170" s="7">
        <v>42753</v>
      </c>
      <c r="B170" s="1" t="s">
        <v>178</v>
      </c>
      <c r="C170" s="8">
        <v>20000</v>
      </c>
      <c r="D170" s="17">
        <v>72</v>
      </c>
      <c r="E170" s="8"/>
      <c r="F170" s="14"/>
      <c r="G170" s="8">
        <f t="shared" si="2"/>
        <v>378176.37</v>
      </c>
      <c r="H170" s="2" t="s">
        <v>179</v>
      </c>
    </row>
    <row r="171" spans="1:8">
      <c r="A171" s="7">
        <v>42753</v>
      </c>
      <c r="B171" s="1" t="s">
        <v>180</v>
      </c>
      <c r="C171" s="8">
        <v>3250.01</v>
      </c>
      <c r="D171" s="17">
        <v>68</v>
      </c>
      <c r="E171" s="8"/>
      <c r="F171" s="14"/>
      <c r="G171" s="8">
        <f t="shared" si="2"/>
        <v>381426.38</v>
      </c>
      <c r="H171" s="2" t="s">
        <v>181</v>
      </c>
    </row>
    <row r="172" spans="1:8">
      <c r="A172" s="7">
        <v>42753</v>
      </c>
      <c r="B172" s="1" t="s">
        <v>182</v>
      </c>
      <c r="C172" s="8">
        <v>0</v>
      </c>
      <c r="D172" s="17"/>
      <c r="E172" s="8"/>
      <c r="F172" s="14"/>
      <c r="G172" s="8">
        <f t="shared" si="2"/>
        <v>381426.38</v>
      </c>
    </row>
    <row r="173" spans="1:8">
      <c r="A173" s="7">
        <v>42753</v>
      </c>
      <c r="B173" s="1" t="s">
        <v>183</v>
      </c>
      <c r="C173" s="8">
        <v>11552.25</v>
      </c>
      <c r="D173" s="17">
        <v>66</v>
      </c>
      <c r="E173" s="8"/>
      <c r="F173" s="14"/>
      <c r="G173" s="8">
        <f t="shared" si="2"/>
        <v>392978.63</v>
      </c>
      <c r="H173" s="2" t="s">
        <v>184</v>
      </c>
    </row>
    <row r="174" spans="1:8">
      <c r="A174" s="7">
        <v>42753</v>
      </c>
      <c r="B174" s="1" t="s">
        <v>185</v>
      </c>
      <c r="C174" s="8">
        <v>0</v>
      </c>
      <c r="D174" s="17"/>
      <c r="E174" s="8"/>
      <c r="F174" s="14"/>
      <c r="G174" s="8">
        <f t="shared" si="2"/>
        <v>392978.63</v>
      </c>
    </row>
    <row r="175" spans="1:8">
      <c r="A175" s="7">
        <v>42753</v>
      </c>
      <c r="B175" s="1" t="s">
        <v>186</v>
      </c>
      <c r="C175" s="8">
        <v>3549.99</v>
      </c>
      <c r="D175" s="17">
        <v>70</v>
      </c>
      <c r="E175" s="8"/>
      <c r="F175" s="14"/>
      <c r="G175" s="8">
        <f t="shared" si="2"/>
        <v>396528.62</v>
      </c>
      <c r="H175" s="2" t="s">
        <v>187</v>
      </c>
    </row>
    <row r="176" spans="1:8">
      <c r="A176" s="7">
        <v>42753</v>
      </c>
      <c r="B176" s="1" t="s">
        <v>188</v>
      </c>
      <c r="C176" s="8">
        <v>300000</v>
      </c>
      <c r="D176" s="17">
        <v>76</v>
      </c>
      <c r="E176" s="8"/>
      <c r="F176" s="14"/>
      <c r="G176" s="8">
        <f t="shared" si="2"/>
        <v>696528.62</v>
      </c>
    </row>
    <row r="177" spans="1:8">
      <c r="A177" s="7">
        <v>42753</v>
      </c>
      <c r="B177" s="1" t="s">
        <v>189</v>
      </c>
      <c r="C177" s="8"/>
      <c r="D177" s="17"/>
      <c r="E177" s="8">
        <v>686000</v>
      </c>
      <c r="F177" s="14">
        <v>10</v>
      </c>
      <c r="G177" s="8">
        <f t="shared" si="2"/>
        <v>10528.619999999995</v>
      </c>
    </row>
    <row r="178" spans="1:8">
      <c r="A178" s="7">
        <v>42753</v>
      </c>
      <c r="B178" s="1" t="s">
        <v>190</v>
      </c>
      <c r="C178" s="8">
        <v>50000</v>
      </c>
      <c r="D178" s="17">
        <v>77</v>
      </c>
      <c r="E178" s="8"/>
      <c r="F178" s="14"/>
      <c r="G178" s="8">
        <f t="shared" si="2"/>
        <v>60528.619999999995</v>
      </c>
      <c r="H178" s="2" t="s">
        <v>191</v>
      </c>
    </row>
    <row r="179" spans="1:8">
      <c r="A179" s="7">
        <v>42753</v>
      </c>
      <c r="B179" s="1" t="s">
        <v>192</v>
      </c>
      <c r="C179" s="8"/>
      <c r="D179" s="17"/>
      <c r="E179" s="8">
        <v>6473.34</v>
      </c>
      <c r="F179" s="14">
        <v>20</v>
      </c>
      <c r="G179" s="8">
        <f t="shared" si="2"/>
        <v>54055.28</v>
      </c>
    </row>
    <row r="180" spans="1:8">
      <c r="A180" s="3">
        <v>42754</v>
      </c>
      <c r="B180" s="4" t="s">
        <v>193</v>
      </c>
      <c r="C180" s="5"/>
      <c r="D180" s="17"/>
      <c r="E180" s="5">
        <v>109.46</v>
      </c>
      <c r="F180" s="14">
        <v>21</v>
      </c>
      <c r="G180" s="5">
        <f t="shared" si="2"/>
        <v>53945.82</v>
      </c>
    </row>
    <row r="181" spans="1:8">
      <c r="A181" s="7">
        <v>42754</v>
      </c>
      <c r="B181" s="1" t="s">
        <v>194</v>
      </c>
      <c r="C181" s="8">
        <v>7039.11</v>
      </c>
      <c r="D181" s="17">
        <v>75</v>
      </c>
      <c r="E181" s="8"/>
      <c r="F181" s="14"/>
      <c r="G181" s="8">
        <f t="shared" si="2"/>
        <v>60984.93</v>
      </c>
      <c r="H181" s="2" t="s">
        <v>195</v>
      </c>
    </row>
    <row r="182" spans="1:8">
      <c r="A182" s="3">
        <v>42754</v>
      </c>
      <c r="B182" s="6" t="s">
        <v>196</v>
      </c>
      <c r="C182" s="5"/>
      <c r="D182" s="17"/>
      <c r="E182" s="5">
        <v>17.510000000000002</v>
      </c>
      <c r="F182" s="14">
        <v>21</v>
      </c>
      <c r="G182" s="5">
        <f t="shared" si="2"/>
        <v>60967.42</v>
      </c>
    </row>
    <row r="183" spans="1:8">
      <c r="A183" s="3">
        <v>42754</v>
      </c>
      <c r="B183" s="4" t="s">
        <v>197</v>
      </c>
      <c r="C183" s="5"/>
      <c r="D183" s="17"/>
      <c r="E183" s="5">
        <v>21.95</v>
      </c>
      <c r="F183" s="14">
        <v>21</v>
      </c>
      <c r="G183" s="5">
        <f t="shared" si="2"/>
        <v>60945.47</v>
      </c>
    </row>
    <row r="184" spans="1:8">
      <c r="A184" s="3">
        <v>42754</v>
      </c>
      <c r="B184" s="6" t="s">
        <v>198</v>
      </c>
      <c r="C184" s="5"/>
      <c r="D184" s="17"/>
      <c r="E184" s="5">
        <v>3.51</v>
      </c>
      <c r="F184" s="14">
        <v>21</v>
      </c>
      <c r="G184" s="5">
        <f t="shared" si="2"/>
        <v>60941.96</v>
      </c>
    </row>
    <row r="185" spans="1:8">
      <c r="A185" s="3">
        <v>42754</v>
      </c>
      <c r="B185" s="4" t="s">
        <v>199</v>
      </c>
      <c r="C185" s="5"/>
      <c r="D185" s="17"/>
      <c r="E185" s="5">
        <v>149</v>
      </c>
      <c r="F185" s="14">
        <v>21</v>
      </c>
      <c r="G185" s="5">
        <f t="shared" si="2"/>
        <v>60792.959999999999</v>
      </c>
    </row>
    <row r="186" spans="1:8">
      <c r="A186" s="3">
        <v>42754</v>
      </c>
      <c r="B186" s="6" t="s">
        <v>200</v>
      </c>
      <c r="C186" s="5"/>
      <c r="D186" s="17"/>
      <c r="E186" s="5">
        <v>23.84</v>
      </c>
      <c r="F186" s="14">
        <v>21</v>
      </c>
      <c r="G186" s="5">
        <f t="shared" si="2"/>
        <v>60769.120000000003</v>
      </c>
    </row>
    <row r="187" spans="1:8">
      <c r="A187" s="7">
        <v>42754</v>
      </c>
      <c r="B187" s="1" t="s">
        <v>201</v>
      </c>
      <c r="C187" s="8">
        <v>1995</v>
      </c>
      <c r="D187" s="17">
        <v>74</v>
      </c>
      <c r="E187" s="8"/>
      <c r="F187" s="14"/>
      <c r="G187" s="8">
        <f t="shared" si="2"/>
        <v>62764.12</v>
      </c>
      <c r="H187" s="2" t="s">
        <v>202</v>
      </c>
    </row>
    <row r="188" spans="1:8">
      <c r="A188" s="7">
        <v>42754</v>
      </c>
      <c r="B188" s="1" t="s">
        <v>203</v>
      </c>
      <c r="C188" s="8">
        <v>0</v>
      </c>
      <c r="D188" s="17"/>
      <c r="E188" s="8"/>
      <c r="F188" s="14"/>
      <c r="G188" s="8">
        <f t="shared" si="2"/>
        <v>62764.12</v>
      </c>
    </row>
    <row r="189" spans="1:8">
      <c r="A189" s="7">
        <v>42754</v>
      </c>
      <c r="B189" s="1" t="s">
        <v>204</v>
      </c>
      <c r="C189" s="8">
        <v>100000</v>
      </c>
      <c r="D189" s="17">
        <v>78</v>
      </c>
      <c r="E189" s="8"/>
      <c r="F189" s="14"/>
      <c r="G189" s="8">
        <f t="shared" si="2"/>
        <v>162764.12</v>
      </c>
      <c r="H189" s="2" t="s">
        <v>205</v>
      </c>
    </row>
    <row r="190" spans="1:8">
      <c r="A190" s="7">
        <v>42754</v>
      </c>
      <c r="B190" s="1" t="s">
        <v>206</v>
      </c>
      <c r="C190" s="8"/>
      <c r="D190" s="17"/>
      <c r="E190" s="8">
        <v>152000</v>
      </c>
      <c r="F190" s="14">
        <v>11</v>
      </c>
      <c r="G190" s="8">
        <f t="shared" si="2"/>
        <v>10764.119999999995</v>
      </c>
    </row>
    <row r="191" spans="1:8">
      <c r="A191" s="7">
        <v>42754</v>
      </c>
      <c r="B191" s="1" t="s">
        <v>207</v>
      </c>
      <c r="C191" s="8">
        <v>1970</v>
      </c>
      <c r="D191" s="17">
        <v>80</v>
      </c>
      <c r="E191" s="8"/>
      <c r="F191" s="14"/>
      <c r="G191" s="8">
        <f t="shared" si="2"/>
        <v>12734.119999999995</v>
      </c>
      <c r="H191" s="2" t="s">
        <v>208</v>
      </c>
    </row>
    <row r="192" spans="1:8">
      <c r="A192" s="7">
        <v>42754</v>
      </c>
      <c r="B192" s="1" t="s">
        <v>209</v>
      </c>
      <c r="C192" s="8">
        <v>3250</v>
      </c>
      <c r="D192" s="17">
        <v>79</v>
      </c>
      <c r="E192" s="8"/>
      <c r="F192" s="14"/>
      <c r="G192" s="8">
        <f t="shared" si="2"/>
        <v>15984.119999999995</v>
      </c>
      <c r="H192" s="2" t="s">
        <v>210</v>
      </c>
    </row>
    <row r="193" spans="1:8">
      <c r="A193" s="7">
        <v>42754</v>
      </c>
      <c r="B193" s="1" t="s">
        <v>211</v>
      </c>
      <c r="C193" s="8">
        <v>380</v>
      </c>
      <c r="D193" s="17">
        <v>80</v>
      </c>
      <c r="E193" s="8"/>
      <c r="F193" s="14"/>
      <c r="G193" s="8">
        <f t="shared" si="2"/>
        <v>16364.119999999995</v>
      </c>
      <c r="H193" s="2" t="s">
        <v>208</v>
      </c>
    </row>
    <row r="194" spans="1:8">
      <c r="A194" s="3">
        <v>42755</v>
      </c>
      <c r="B194" s="4" t="s">
        <v>212</v>
      </c>
      <c r="C194" s="5"/>
      <c r="D194" s="17"/>
      <c r="E194" s="5">
        <v>156.97999999999999</v>
      </c>
      <c r="F194" s="14">
        <v>21</v>
      </c>
      <c r="G194" s="5">
        <f t="shared" si="2"/>
        <v>16207.139999999996</v>
      </c>
    </row>
    <row r="195" spans="1:8">
      <c r="A195" s="7">
        <v>42755</v>
      </c>
      <c r="B195" s="1" t="s">
        <v>213</v>
      </c>
      <c r="C195" s="8">
        <v>15571.95</v>
      </c>
      <c r="D195" s="17">
        <v>81</v>
      </c>
      <c r="E195" s="8"/>
      <c r="F195" s="14"/>
      <c r="G195" s="8">
        <f t="shared" si="2"/>
        <v>31779.089999999997</v>
      </c>
      <c r="H195" s="2" t="s">
        <v>214</v>
      </c>
    </row>
    <row r="196" spans="1:8">
      <c r="A196" s="3">
        <v>42755</v>
      </c>
      <c r="B196" s="6" t="s">
        <v>215</v>
      </c>
      <c r="C196" s="5"/>
      <c r="D196" s="17"/>
      <c r="E196" s="5">
        <v>25.12</v>
      </c>
      <c r="F196" s="14">
        <v>21</v>
      </c>
      <c r="G196" s="5">
        <f t="shared" si="2"/>
        <v>31753.969999999998</v>
      </c>
    </row>
    <row r="197" spans="1:8">
      <c r="A197" s="3">
        <v>42755</v>
      </c>
      <c r="B197" s="4" t="s">
        <v>216</v>
      </c>
      <c r="C197" s="5"/>
      <c r="D197" s="17"/>
      <c r="E197" s="5">
        <v>91.72</v>
      </c>
      <c r="F197" s="14">
        <v>21</v>
      </c>
      <c r="G197" s="5">
        <f t="shared" ref="G197:G260" si="3">+G196+C197-E197</f>
        <v>31662.249999999996</v>
      </c>
    </row>
    <row r="198" spans="1:8">
      <c r="A198" s="3">
        <v>42755</v>
      </c>
      <c r="B198" s="6" t="s">
        <v>217</v>
      </c>
      <c r="C198" s="5"/>
      <c r="D198" s="17"/>
      <c r="E198" s="5">
        <v>14.67</v>
      </c>
      <c r="F198" s="14">
        <v>21</v>
      </c>
      <c r="G198" s="5">
        <f t="shared" si="3"/>
        <v>31647.579999999998</v>
      </c>
    </row>
    <row r="199" spans="1:8">
      <c r="A199" s="7">
        <v>42755</v>
      </c>
      <c r="B199" s="1" t="s">
        <v>218</v>
      </c>
      <c r="C199" s="8">
        <v>1970</v>
      </c>
      <c r="D199" s="17">
        <v>82</v>
      </c>
      <c r="E199" s="8"/>
      <c r="F199" s="14"/>
      <c r="G199" s="8">
        <f t="shared" si="3"/>
        <v>33617.58</v>
      </c>
      <c r="H199" s="2" t="s">
        <v>219</v>
      </c>
    </row>
    <row r="200" spans="1:8">
      <c r="A200" s="7">
        <v>42755</v>
      </c>
      <c r="B200" s="1" t="s">
        <v>220</v>
      </c>
      <c r="C200" s="8">
        <v>4395</v>
      </c>
      <c r="D200" s="17">
        <v>91</v>
      </c>
      <c r="E200" s="8"/>
      <c r="F200" s="14"/>
      <c r="G200" s="8">
        <f t="shared" si="3"/>
        <v>38012.58</v>
      </c>
      <c r="H200" s="2" t="s">
        <v>221</v>
      </c>
    </row>
    <row r="201" spans="1:8">
      <c r="A201" s="7">
        <v>42755</v>
      </c>
      <c r="B201" s="1" t="s">
        <v>222</v>
      </c>
      <c r="C201" s="8">
        <v>50000</v>
      </c>
      <c r="D201" s="17">
        <v>85</v>
      </c>
      <c r="E201" s="8"/>
      <c r="F201" s="14"/>
      <c r="G201" s="8">
        <f t="shared" si="3"/>
        <v>88012.58</v>
      </c>
      <c r="H201" s="2" t="s">
        <v>191</v>
      </c>
    </row>
    <row r="202" spans="1:8">
      <c r="A202" s="7">
        <v>42755</v>
      </c>
      <c r="B202" s="1" t="s">
        <v>223</v>
      </c>
      <c r="C202" s="8">
        <v>50000</v>
      </c>
      <c r="D202" s="17">
        <v>85</v>
      </c>
      <c r="E202" s="8"/>
      <c r="F202" s="14"/>
      <c r="G202" s="8">
        <f t="shared" si="3"/>
        <v>138012.58000000002</v>
      </c>
      <c r="H202" s="2" t="s">
        <v>224</v>
      </c>
    </row>
    <row r="203" spans="1:8">
      <c r="A203" s="7">
        <v>42755</v>
      </c>
      <c r="B203" s="1" t="s">
        <v>225</v>
      </c>
      <c r="C203" s="8">
        <v>50000</v>
      </c>
      <c r="D203" s="17">
        <v>85</v>
      </c>
      <c r="E203" s="8"/>
      <c r="F203" s="14"/>
      <c r="G203" s="8">
        <f t="shared" si="3"/>
        <v>188012.58000000002</v>
      </c>
      <c r="H203" s="2" t="s">
        <v>226</v>
      </c>
    </row>
    <row r="204" spans="1:8">
      <c r="A204" s="7">
        <v>42755</v>
      </c>
      <c r="B204" s="1" t="s">
        <v>227</v>
      </c>
      <c r="C204" s="8">
        <v>50000</v>
      </c>
      <c r="D204" s="17">
        <v>85</v>
      </c>
      <c r="E204" s="8"/>
      <c r="F204" s="14"/>
      <c r="G204" s="8">
        <f t="shared" si="3"/>
        <v>238012.58000000002</v>
      </c>
      <c r="H204" s="2" t="s">
        <v>228</v>
      </c>
    </row>
    <row r="205" spans="1:8">
      <c r="A205" s="7">
        <v>42755</v>
      </c>
      <c r="B205" s="1" t="s">
        <v>229</v>
      </c>
      <c r="C205" s="8">
        <v>50000</v>
      </c>
      <c r="D205" s="17">
        <v>85</v>
      </c>
      <c r="E205" s="8"/>
      <c r="F205" s="14"/>
      <c r="G205" s="8">
        <f t="shared" si="3"/>
        <v>288012.58</v>
      </c>
      <c r="H205" s="2" t="s">
        <v>230</v>
      </c>
    </row>
    <row r="206" spans="1:8">
      <c r="A206" s="7">
        <v>42755</v>
      </c>
      <c r="B206" s="1" t="s">
        <v>231</v>
      </c>
      <c r="C206" s="8">
        <v>50000</v>
      </c>
      <c r="D206" s="17">
        <v>85</v>
      </c>
      <c r="E206" s="8"/>
      <c r="F206" s="14"/>
      <c r="G206" s="8">
        <f t="shared" si="3"/>
        <v>338012.58</v>
      </c>
      <c r="H206" s="2" t="s">
        <v>232</v>
      </c>
    </row>
    <row r="207" spans="1:8">
      <c r="A207" s="7">
        <v>42755</v>
      </c>
      <c r="B207" s="1" t="s">
        <v>233</v>
      </c>
      <c r="C207" s="8">
        <v>50000</v>
      </c>
      <c r="D207" s="17">
        <v>85</v>
      </c>
      <c r="E207" s="8"/>
      <c r="F207" s="14"/>
      <c r="G207" s="8">
        <f t="shared" si="3"/>
        <v>388012.58</v>
      </c>
      <c r="H207" s="2" t="s">
        <v>234</v>
      </c>
    </row>
    <row r="208" spans="1:8">
      <c r="A208" s="7">
        <v>42755</v>
      </c>
      <c r="B208" s="1" t="s">
        <v>235</v>
      </c>
      <c r="C208" s="8">
        <v>50000</v>
      </c>
      <c r="D208" s="17">
        <v>85</v>
      </c>
      <c r="E208" s="8"/>
      <c r="F208" s="14"/>
      <c r="G208" s="8">
        <f t="shared" si="3"/>
        <v>438012.58</v>
      </c>
      <c r="H208" s="2" t="s">
        <v>236</v>
      </c>
    </row>
    <row r="209" spans="1:8">
      <c r="A209" s="7">
        <v>42755</v>
      </c>
      <c r="B209" s="1" t="s">
        <v>237</v>
      </c>
      <c r="C209" s="8"/>
      <c r="D209" s="17"/>
      <c r="E209" s="8">
        <v>428000</v>
      </c>
      <c r="F209" s="14">
        <v>12</v>
      </c>
      <c r="G209" s="8">
        <f t="shared" si="3"/>
        <v>10012.580000000016</v>
      </c>
    </row>
    <row r="210" spans="1:8">
      <c r="A210" s="7">
        <v>42755</v>
      </c>
      <c r="B210" s="1" t="s">
        <v>238</v>
      </c>
      <c r="C210" s="8">
        <v>10000</v>
      </c>
      <c r="D210" s="17">
        <v>83</v>
      </c>
      <c r="E210" s="8"/>
      <c r="F210" s="14"/>
      <c r="G210" s="8">
        <f t="shared" si="3"/>
        <v>20012.580000000016</v>
      </c>
      <c r="H210" s="2" t="s">
        <v>239</v>
      </c>
    </row>
    <row r="211" spans="1:8">
      <c r="A211" s="7">
        <v>42755</v>
      </c>
      <c r="B211" s="1" t="s">
        <v>240</v>
      </c>
      <c r="C211" s="8">
        <v>4395</v>
      </c>
      <c r="D211" s="17">
        <v>84</v>
      </c>
      <c r="E211" s="8"/>
      <c r="F211" s="14"/>
      <c r="G211" s="8">
        <f t="shared" si="3"/>
        <v>24407.580000000016</v>
      </c>
      <c r="H211" s="2" t="s">
        <v>241</v>
      </c>
    </row>
    <row r="212" spans="1:8">
      <c r="A212" s="7">
        <v>42758</v>
      </c>
      <c r="B212" s="1" t="s">
        <v>242</v>
      </c>
      <c r="C212" s="8">
        <v>56169.42</v>
      </c>
      <c r="D212" s="17">
        <v>87</v>
      </c>
      <c r="E212" s="8"/>
      <c r="F212" s="14"/>
      <c r="G212" s="8">
        <f t="shared" si="3"/>
        <v>80577.000000000015</v>
      </c>
      <c r="H212" s="2" t="s">
        <v>243</v>
      </c>
    </row>
    <row r="213" spans="1:8">
      <c r="A213" s="7">
        <v>42758</v>
      </c>
      <c r="B213" s="1" t="s">
        <v>244</v>
      </c>
      <c r="C213" s="8"/>
      <c r="D213" s="17"/>
      <c r="E213" s="8"/>
      <c r="F213" s="14"/>
      <c r="G213" s="8">
        <f t="shared" si="3"/>
        <v>80577.000000000015</v>
      </c>
    </row>
    <row r="214" spans="1:8">
      <c r="A214" s="3">
        <v>42758</v>
      </c>
      <c r="B214" s="6" t="s">
        <v>245</v>
      </c>
      <c r="C214" s="5"/>
      <c r="D214" s="17"/>
      <c r="E214" s="5">
        <v>19.39</v>
      </c>
      <c r="F214" s="14">
        <v>21</v>
      </c>
      <c r="G214" s="5">
        <f t="shared" si="3"/>
        <v>80557.610000000015</v>
      </c>
    </row>
    <row r="215" spans="1:8">
      <c r="A215" s="3">
        <v>42758</v>
      </c>
      <c r="B215" s="4" t="s">
        <v>246</v>
      </c>
      <c r="C215" s="5"/>
      <c r="D215" s="17"/>
      <c r="E215" s="5">
        <v>121.17</v>
      </c>
      <c r="F215" s="14">
        <v>21</v>
      </c>
      <c r="G215" s="5">
        <f t="shared" si="3"/>
        <v>80436.440000000017</v>
      </c>
    </row>
    <row r="216" spans="1:8">
      <c r="A216" s="3">
        <v>42758</v>
      </c>
      <c r="B216" s="4" t="s">
        <v>247</v>
      </c>
      <c r="C216" s="5"/>
      <c r="D216" s="17"/>
      <c r="E216" s="5">
        <v>96.18</v>
      </c>
      <c r="F216" s="14">
        <v>21</v>
      </c>
      <c r="G216" s="5">
        <f t="shared" si="3"/>
        <v>80340.260000000024</v>
      </c>
    </row>
    <row r="217" spans="1:8">
      <c r="A217" s="7">
        <v>42758</v>
      </c>
      <c r="B217" s="1" t="s">
        <v>248</v>
      </c>
      <c r="C217" s="8">
        <v>14327.73</v>
      </c>
      <c r="D217" s="17">
        <v>86</v>
      </c>
      <c r="E217" s="8"/>
      <c r="F217" s="14"/>
      <c r="G217" s="8">
        <f t="shared" si="3"/>
        <v>94667.99000000002</v>
      </c>
      <c r="H217" s="2" t="s">
        <v>249</v>
      </c>
    </row>
    <row r="218" spans="1:8">
      <c r="A218" s="3">
        <v>42758</v>
      </c>
      <c r="B218" s="6" t="s">
        <v>250</v>
      </c>
      <c r="C218" s="5"/>
      <c r="D218" s="17"/>
      <c r="E218" s="5">
        <v>15.39</v>
      </c>
      <c r="F218" s="14">
        <v>21</v>
      </c>
      <c r="G218" s="5">
        <f t="shared" si="3"/>
        <v>94652.60000000002</v>
      </c>
    </row>
    <row r="219" spans="1:8">
      <c r="A219" s="7">
        <v>42758</v>
      </c>
      <c r="B219" s="1" t="s">
        <v>251</v>
      </c>
      <c r="C219" s="8">
        <v>20000</v>
      </c>
      <c r="D219" s="17">
        <v>88</v>
      </c>
      <c r="E219" s="8"/>
      <c r="F219" s="14"/>
      <c r="G219" s="8">
        <f t="shared" si="3"/>
        <v>114652.60000000002</v>
      </c>
      <c r="H219" s="2" t="s">
        <v>252</v>
      </c>
    </row>
    <row r="220" spans="1:8">
      <c r="A220" s="3">
        <v>42758</v>
      </c>
      <c r="B220" s="4" t="s">
        <v>253</v>
      </c>
      <c r="C220" s="5"/>
      <c r="D220" s="17"/>
      <c r="E220" s="5">
        <v>220</v>
      </c>
      <c r="F220" s="14">
        <v>21</v>
      </c>
      <c r="G220" s="5">
        <f t="shared" si="3"/>
        <v>114432.60000000002</v>
      </c>
    </row>
    <row r="221" spans="1:8">
      <c r="A221" s="3">
        <v>42758</v>
      </c>
      <c r="B221" s="6" t="s">
        <v>254</v>
      </c>
      <c r="C221" s="5"/>
      <c r="D221" s="17"/>
      <c r="E221" s="5">
        <v>35.200000000000003</v>
      </c>
      <c r="F221" s="14">
        <v>21</v>
      </c>
      <c r="G221" s="5">
        <f t="shared" si="3"/>
        <v>114397.40000000002</v>
      </c>
    </row>
    <row r="222" spans="1:8">
      <c r="A222" s="7">
        <v>42758</v>
      </c>
      <c r="B222" s="1" t="s">
        <v>255</v>
      </c>
      <c r="C222" s="8">
        <v>185800</v>
      </c>
      <c r="D222" s="17">
        <v>89</v>
      </c>
      <c r="E222" s="8"/>
      <c r="F222" s="14"/>
      <c r="G222" s="8">
        <f t="shared" si="3"/>
        <v>300197.40000000002</v>
      </c>
      <c r="H222" s="2" t="s">
        <v>256</v>
      </c>
    </row>
    <row r="223" spans="1:8">
      <c r="A223" s="7">
        <v>42758</v>
      </c>
      <c r="B223" s="1" t="s">
        <v>257</v>
      </c>
      <c r="C223" s="8"/>
      <c r="D223" s="17"/>
      <c r="E223" s="8"/>
      <c r="F223" s="14"/>
      <c r="G223" s="8">
        <f t="shared" si="3"/>
        <v>300197.40000000002</v>
      </c>
    </row>
    <row r="224" spans="1:8">
      <c r="A224" s="7">
        <v>42758</v>
      </c>
      <c r="B224" s="1" t="s">
        <v>258</v>
      </c>
      <c r="C224" s="8">
        <v>1564</v>
      </c>
      <c r="D224" s="17">
        <v>87</v>
      </c>
      <c r="E224" s="8"/>
      <c r="F224" s="14"/>
      <c r="G224" s="8">
        <f t="shared" si="3"/>
        <v>301761.40000000002</v>
      </c>
      <c r="H224" s="2" t="s">
        <v>243</v>
      </c>
    </row>
    <row r="225" spans="1:8">
      <c r="A225" s="7">
        <v>42758</v>
      </c>
      <c r="B225" s="1" t="s">
        <v>259</v>
      </c>
      <c r="C225" s="8"/>
      <c r="D225" s="17"/>
      <c r="E225" s="8">
        <v>291000</v>
      </c>
      <c r="F225" s="14">
        <v>17</v>
      </c>
      <c r="G225" s="8">
        <f t="shared" si="3"/>
        <v>10761.400000000023</v>
      </c>
    </row>
    <row r="226" spans="1:8">
      <c r="A226" s="3">
        <v>42759</v>
      </c>
      <c r="B226" s="4" t="s">
        <v>260</v>
      </c>
      <c r="C226" s="5"/>
      <c r="D226" s="17"/>
      <c r="E226" s="5">
        <v>166.88</v>
      </c>
      <c r="F226" s="14">
        <v>21</v>
      </c>
      <c r="G226" s="5">
        <f t="shared" si="3"/>
        <v>10594.520000000024</v>
      </c>
    </row>
    <row r="227" spans="1:8">
      <c r="A227" s="3">
        <v>42759</v>
      </c>
      <c r="B227" s="6" t="s">
        <v>261</v>
      </c>
      <c r="C227" s="5"/>
      <c r="D227" s="17"/>
      <c r="E227" s="5">
        <v>26.7</v>
      </c>
      <c r="F227" s="14">
        <v>21</v>
      </c>
      <c r="G227" s="5">
        <f t="shared" si="3"/>
        <v>10567.820000000023</v>
      </c>
    </row>
    <row r="228" spans="1:8">
      <c r="A228" s="7">
        <v>42759</v>
      </c>
      <c r="B228" s="1" t="s">
        <v>262</v>
      </c>
      <c r="C228" s="8">
        <v>48457.33</v>
      </c>
      <c r="D228" s="17">
        <v>90</v>
      </c>
      <c r="E228" s="8"/>
      <c r="F228" s="14"/>
      <c r="G228" s="8">
        <f t="shared" si="3"/>
        <v>59025.150000000023</v>
      </c>
      <c r="H228" s="2" t="s">
        <v>252</v>
      </c>
    </row>
    <row r="229" spans="1:8">
      <c r="A229" s="3">
        <v>42759</v>
      </c>
      <c r="B229" s="4" t="s">
        <v>263</v>
      </c>
      <c r="C229" s="5"/>
      <c r="D229" s="17"/>
      <c r="E229" s="5">
        <v>448.44</v>
      </c>
      <c r="F229" s="14">
        <v>21</v>
      </c>
      <c r="G229" s="5">
        <f t="shared" si="3"/>
        <v>58576.710000000021</v>
      </c>
    </row>
    <row r="230" spans="1:8">
      <c r="A230" s="3">
        <v>42759</v>
      </c>
      <c r="B230" s="6" t="s">
        <v>264</v>
      </c>
      <c r="C230" s="5"/>
      <c r="D230" s="17"/>
      <c r="E230" s="5">
        <v>71.75</v>
      </c>
      <c r="F230" s="14">
        <v>21</v>
      </c>
      <c r="G230" s="5">
        <f t="shared" si="3"/>
        <v>58504.960000000021</v>
      </c>
    </row>
    <row r="231" spans="1:8">
      <c r="A231" s="7">
        <v>42759</v>
      </c>
      <c r="B231" s="1" t="s">
        <v>358</v>
      </c>
      <c r="C231" s="8">
        <v>80000</v>
      </c>
      <c r="D231" s="16">
        <v>98</v>
      </c>
      <c r="G231" s="10">
        <f t="shared" si="3"/>
        <v>138504.96000000002</v>
      </c>
      <c r="H231" s="2" t="s">
        <v>265</v>
      </c>
    </row>
    <row r="232" spans="1:8">
      <c r="A232" s="7">
        <v>42759</v>
      </c>
      <c r="B232" s="1" t="s">
        <v>266</v>
      </c>
      <c r="C232" s="8">
        <v>15000</v>
      </c>
      <c r="D232" s="16">
        <v>117</v>
      </c>
      <c r="G232" s="10">
        <f t="shared" si="3"/>
        <v>153504.96000000002</v>
      </c>
    </row>
    <row r="233" spans="1:8">
      <c r="A233" s="7">
        <v>42759</v>
      </c>
      <c r="B233" s="1" t="s">
        <v>359</v>
      </c>
      <c r="C233" s="8">
        <v>18000</v>
      </c>
      <c r="D233" s="16">
        <v>93</v>
      </c>
      <c r="G233" s="10">
        <f t="shared" si="3"/>
        <v>171504.96000000002</v>
      </c>
      <c r="H233" s="2" t="s">
        <v>267</v>
      </c>
    </row>
    <row r="234" spans="1:8">
      <c r="A234" s="7">
        <v>42759</v>
      </c>
      <c r="B234" s="1" t="s">
        <v>268</v>
      </c>
      <c r="C234" s="8"/>
      <c r="E234" s="9">
        <v>161000</v>
      </c>
      <c r="F234" s="15">
        <v>13</v>
      </c>
      <c r="G234" s="10">
        <f t="shared" si="3"/>
        <v>10504.960000000021</v>
      </c>
    </row>
    <row r="235" spans="1:8">
      <c r="A235" s="7">
        <v>42759</v>
      </c>
      <c r="B235" s="1" t="s">
        <v>357</v>
      </c>
      <c r="C235" s="8">
        <v>1499</v>
      </c>
      <c r="D235" s="16">
        <v>95</v>
      </c>
      <c r="G235" s="10">
        <f t="shared" si="3"/>
        <v>12003.960000000021</v>
      </c>
      <c r="H235" s="2" t="s">
        <v>269</v>
      </c>
    </row>
    <row r="236" spans="1:8">
      <c r="A236" s="7">
        <v>42759</v>
      </c>
      <c r="B236" s="1" t="s">
        <v>344</v>
      </c>
      <c r="C236" s="8">
        <v>1099</v>
      </c>
      <c r="D236" s="16">
        <v>99</v>
      </c>
      <c r="G236" s="10">
        <f t="shared" si="3"/>
        <v>13102.960000000021</v>
      </c>
      <c r="H236" s="2" t="s">
        <v>270</v>
      </c>
    </row>
    <row r="237" spans="1:8">
      <c r="A237" s="7">
        <v>42759</v>
      </c>
      <c r="B237" s="1" t="s">
        <v>360</v>
      </c>
      <c r="C237" s="8">
        <v>1970</v>
      </c>
      <c r="D237" s="16">
        <v>94</v>
      </c>
      <c r="G237" s="10">
        <f t="shared" si="3"/>
        <v>15072.960000000021</v>
      </c>
      <c r="H237" s="2" t="s">
        <v>271</v>
      </c>
    </row>
    <row r="238" spans="1:8">
      <c r="A238" s="7">
        <v>42760</v>
      </c>
      <c r="B238" s="1" t="s">
        <v>272</v>
      </c>
      <c r="C238" s="8">
        <v>343500</v>
      </c>
      <c r="D238" s="16">
        <v>97</v>
      </c>
      <c r="G238" s="10">
        <f t="shared" si="3"/>
        <v>358572.96</v>
      </c>
      <c r="H238" s="2" t="s">
        <v>273</v>
      </c>
    </row>
    <row r="239" spans="1:8">
      <c r="A239" s="7">
        <v>42760</v>
      </c>
      <c r="B239" s="1" t="s">
        <v>274</v>
      </c>
      <c r="C239" s="8">
        <v>10450.67</v>
      </c>
      <c r="D239" s="16">
        <v>96</v>
      </c>
      <c r="G239" s="10">
        <f t="shared" si="3"/>
        <v>369023.63</v>
      </c>
      <c r="H239" s="2" t="s">
        <v>275</v>
      </c>
    </row>
    <row r="240" spans="1:8">
      <c r="A240" s="3">
        <v>42760</v>
      </c>
      <c r="B240" s="4" t="s">
        <v>276</v>
      </c>
      <c r="C240" s="5"/>
      <c r="E240" s="11">
        <v>121.82</v>
      </c>
      <c r="F240" s="15">
        <v>21</v>
      </c>
      <c r="G240" s="5">
        <f t="shared" si="3"/>
        <v>368901.81</v>
      </c>
    </row>
    <row r="241" spans="1:8">
      <c r="A241" s="3">
        <v>42760</v>
      </c>
      <c r="B241" s="6" t="s">
        <v>277</v>
      </c>
      <c r="C241" s="5"/>
      <c r="E241" s="11">
        <v>19.489999999999998</v>
      </c>
      <c r="F241" s="15">
        <v>21</v>
      </c>
      <c r="G241" s="5">
        <f t="shared" si="3"/>
        <v>368882.32</v>
      </c>
    </row>
    <row r="242" spans="1:8">
      <c r="A242" s="3">
        <v>42760</v>
      </c>
      <c r="B242" s="4" t="s">
        <v>278</v>
      </c>
      <c r="C242" s="5"/>
      <c r="E242" s="11">
        <v>53.21</v>
      </c>
      <c r="F242" s="15">
        <v>21</v>
      </c>
      <c r="G242" s="5">
        <f t="shared" si="3"/>
        <v>368829.11</v>
      </c>
    </row>
    <row r="243" spans="1:8">
      <c r="A243" s="3">
        <v>42760</v>
      </c>
      <c r="B243" s="6" t="s">
        <v>279</v>
      </c>
      <c r="C243" s="5"/>
      <c r="E243" s="11">
        <v>8.51</v>
      </c>
      <c r="F243" s="15">
        <v>21</v>
      </c>
      <c r="G243" s="5">
        <f t="shared" si="3"/>
        <v>368820.6</v>
      </c>
    </row>
    <row r="244" spans="1:8">
      <c r="A244" s="7">
        <v>42760</v>
      </c>
      <c r="B244" s="1" t="s">
        <v>280</v>
      </c>
      <c r="C244" s="8">
        <v>15612</v>
      </c>
      <c r="D244" s="17">
        <v>92</v>
      </c>
      <c r="E244" s="8"/>
      <c r="F244" s="14"/>
      <c r="G244" s="10">
        <f t="shared" si="3"/>
        <v>384432.6</v>
      </c>
    </row>
    <row r="245" spans="1:8">
      <c r="A245" s="7">
        <v>42760</v>
      </c>
      <c r="B245" s="1" t="s">
        <v>361</v>
      </c>
      <c r="C245" s="8">
        <v>0</v>
      </c>
      <c r="D245" s="17"/>
      <c r="E245" s="8"/>
      <c r="F245" s="14"/>
      <c r="G245" s="10">
        <f t="shared" si="3"/>
        <v>384432.6</v>
      </c>
      <c r="H245" s="2" t="s">
        <v>281</v>
      </c>
    </row>
    <row r="246" spans="1:8">
      <c r="A246" s="7">
        <v>42760</v>
      </c>
      <c r="B246" s="1" t="s">
        <v>282</v>
      </c>
      <c r="C246" s="8"/>
      <c r="D246" s="17"/>
      <c r="E246" s="8">
        <v>374000</v>
      </c>
      <c r="F246" s="14">
        <v>14</v>
      </c>
      <c r="G246" s="10">
        <f t="shared" si="3"/>
        <v>10432.599999999977</v>
      </c>
    </row>
    <row r="247" spans="1:8">
      <c r="A247" s="7">
        <v>42760</v>
      </c>
      <c r="B247" s="1" t="s">
        <v>283</v>
      </c>
      <c r="C247" s="8">
        <v>343500</v>
      </c>
      <c r="D247" s="17">
        <v>100</v>
      </c>
      <c r="E247" s="8"/>
      <c r="F247" s="14"/>
      <c r="G247" s="10">
        <f t="shared" si="3"/>
        <v>353932.6</v>
      </c>
      <c r="H247" s="2" t="s">
        <v>284</v>
      </c>
    </row>
    <row r="248" spans="1:8">
      <c r="A248" s="3">
        <v>42761</v>
      </c>
      <c r="B248" s="4" t="s">
        <v>285</v>
      </c>
      <c r="C248" s="5"/>
      <c r="E248" s="11">
        <v>51.08</v>
      </c>
      <c r="F248" s="15">
        <v>21</v>
      </c>
      <c r="G248" s="5">
        <f t="shared" si="3"/>
        <v>353881.51999999996</v>
      </c>
    </row>
    <row r="249" spans="1:8">
      <c r="A249" s="3">
        <v>42761</v>
      </c>
      <c r="B249" s="6" t="s">
        <v>286</v>
      </c>
      <c r="C249" s="5"/>
      <c r="E249" s="11">
        <v>14.47</v>
      </c>
      <c r="F249" s="15">
        <v>21</v>
      </c>
      <c r="G249" s="5">
        <f t="shared" si="3"/>
        <v>353867.05</v>
      </c>
    </row>
    <row r="250" spans="1:8">
      <c r="A250" s="3">
        <v>42761</v>
      </c>
      <c r="B250" s="11" t="s">
        <v>287</v>
      </c>
      <c r="C250" s="5"/>
      <c r="E250" s="11">
        <v>90.47</v>
      </c>
      <c r="F250" s="15">
        <v>21</v>
      </c>
      <c r="G250" s="5">
        <f t="shared" si="3"/>
        <v>353776.58</v>
      </c>
    </row>
    <row r="251" spans="1:8">
      <c r="A251" s="7">
        <v>42761</v>
      </c>
      <c r="B251" s="12" t="s">
        <v>288</v>
      </c>
      <c r="C251" s="8">
        <v>8812.7199999999993</v>
      </c>
      <c r="D251" s="17">
        <v>101</v>
      </c>
      <c r="E251" s="8"/>
      <c r="F251" s="14"/>
      <c r="G251" s="10">
        <f t="shared" si="3"/>
        <v>362589.3</v>
      </c>
      <c r="H251" s="2" t="s">
        <v>289</v>
      </c>
    </row>
    <row r="252" spans="1:8">
      <c r="A252" s="3">
        <v>42761</v>
      </c>
      <c r="B252" s="6" t="s">
        <v>290</v>
      </c>
      <c r="C252" s="5"/>
      <c r="D252" s="17"/>
      <c r="E252" s="5">
        <v>8.17</v>
      </c>
      <c r="F252" s="14">
        <v>21</v>
      </c>
      <c r="G252" s="5">
        <f t="shared" si="3"/>
        <v>362581.13</v>
      </c>
    </row>
    <row r="253" spans="1:8">
      <c r="A253" s="7">
        <v>42761</v>
      </c>
      <c r="B253" s="1" t="s">
        <v>291</v>
      </c>
      <c r="C253" s="8"/>
      <c r="D253" s="17"/>
      <c r="E253" s="8">
        <v>352000</v>
      </c>
      <c r="F253" s="14">
        <v>15</v>
      </c>
      <c r="G253" s="10">
        <f t="shared" si="3"/>
        <v>10581.130000000005</v>
      </c>
    </row>
    <row r="254" spans="1:8">
      <c r="A254" s="7">
        <v>42761</v>
      </c>
      <c r="B254" s="1" t="s">
        <v>345</v>
      </c>
      <c r="C254" s="8">
        <v>1099</v>
      </c>
      <c r="D254" s="17">
        <v>104</v>
      </c>
      <c r="E254" s="8"/>
      <c r="F254" s="14"/>
      <c r="G254" s="10">
        <f t="shared" si="3"/>
        <v>11680.130000000005</v>
      </c>
      <c r="H254" s="2" t="s">
        <v>292</v>
      </c>
    </row>
    <row r="255" spans="1:8">
      <c r="A255" s="7">
        <v>42761</v>
      </c>
      <c r="B255" s="1" t="s">
        <v>293</v>
      </c>
      <c r="C255" s="8">
        <v>308716.43</v>
      </c>
      <c r="D255" s="17">
        <v>102</v>
      </c>
      <c r="E255" s="8"/>
      <c r="F255" s="14"/>
      <c r="G255" s="10">
        <f t="shared" si="3"/>
        <v>320396.56</v>
      </c>
      <c r="H255" s="2" t="s">
        <v>294</v>
      </c>
    </row>
    <row r="256" spans="1:8">
      <c r="A256" s="7">
        <v>42761</v>
      </c>
      <c r="B256" s="1" t="s">
        <v>295</v>
      </c>
      <c r="C256" s="8">
        <v>0</v>
      </c>
      <c r="D256" s="17"/>
      <c r="E256" s="8"/>
      <c r="F256" s="14"/>
      <c r="G256" s="10">
        <f t="shared" si="3"/>
        <v>320396.56</v>
      </c>
    </row>
    <row r="257" spans="1:8">
      <c r="A257" s="7">
        <v>42761</v>
      </c>
      <c r="B257" s="1" t="s">
        <v>296</v>
      </c>
      <c r="C257" s="8">
        <v>139953.66</v>
      </c>
      <c r="D257" s="17">
        <v>106</v>
      </c>
      <c r="E257" s="8"/>
      <c r="F257" s="14"/>
      <c r="G257" s="10">
        <f t="shared" si="3"/>
        <v>460350.22</v>
      </c>
    </row>
    <row r="258" spans="1:8">
      <c r="A258" s="7">
        <v>42761</v>
      </c>
      <c r="B258" s="1" t="s">
        <v>297</v>
      </c>
      <c r="C258" s="8">
        <v>32764.82</v>
      </c>
      <c r="D258" s="17">
        <v>103</v>
      </c>
      <c r="E258" s="8"/>
      <c r="F258" s="14"/>
      <c r="G258" s="10">
        <f t="shared" si="3"/>
        <v>493115.04</v>
      </c>
      <c r="H258" s="2" t="s">
        <v>298</v>
      </c>
    </row>
    <row r="259" spans="1:8">
      <c r="A259" s="3">
        <v>42762</v>
      </c>
      <c r="B259" s="4" t="s">
        <v>299</v>
      </c>
      <c r="C259" s="5"/>
      <c r="D259" s="17"/>
      <c r="E259" s="5">
        <v>366.84</v>
      </c>
      <c r="F259" s="14">
        <v>21</v>
      </c>
      <c r="G259" s="5">
        <f t="shared" si="3"/>
        <v>492748.19999999995</v>
      </c>
    </row>
    <row r="260" spans="1:8">
      <c r="A260" s="7">
        <v>42762</v>
      </c>
      <c r="B260" s="1" t="s">
        <v>300</v>
      </c>
      <c r="C260" s="8">
        <v>18875.189999999999</v>
      </c>
      <c r="D260" s="17">
        <v>105</v>
      </c>
      <c r="E260" s="8"/>
      <c r="F260" s="14"/>
      <c r="G260" s="10">
        <f t="shared" si="3"/>
        <v>511623.38999999996</v>
      </c>
      <c r="H260" s="2" t="s">
        <v>301</v>
      </c>
    </row>
    <row r="261" spans="1:8">
      <c r="A261" s="3">
        <v>42762</v>
      </c>
      <c r="B261" s="6" t="s">
        <v>302</v>
      </c>
      <c r="C261" s="5"/>
      <c r="D261" s="17"/>
      <c r="E261" s="5">
        <v>58.69</v>
      </c>
      <c r="F261" s="14">
        <v>21</v>
      </c>
      <c r="G261" s="5">
        <f t="shared" ref="G261:G300" si="4">+G260+C261-E261</f>
        <v>511564.69999999995</v>
      </c>
    </row>
    <row r="262" spans="1:8">
      <c r="A262" s="3">
        <v>42762</v>
      </c>
      <c r="B262" s="4" t="s">
        <v>303</v>
      </c>
      <c r="C262" s="5"/>
      <c r="D262" s="17"/>
      <c r="E262" s="5">
        <v>21.67</v>
      </c>
      <c r="F262" s="14">
        <v>21</v>
      </c>
      <c r="G262" s="5">
        <f t="shared" si="4"/>
        <v>511543.02999999997</v>
      </c>
    </row>
    <row r="263" spans="1:8">
      <c r="A263" s="3">
        <v>42762</v>
      </c>
      <c r="B263" s="6" t="s">
        <v>304</v>
      </c>
      <c r="C263" s="5"/>
      <c r="D263" s="17"/>
      <c r="E263" s="5">
        <v>3.47</v>
      </c>
      <c r="F263" s="14">
        <v>21</v>
      </c>
      <c r="G263" s="5">
        <f t="shared" si="4"/>
        <v>511539.56</v>
      </c>
    </row>
    <row r="264" spans="1:8">
      <c r="A264" s="7">
        <v>42762</v>
      </c>
      <c r="B264" s="1" t="s">
        <v>305</v>
      </c>
      <c r="C264" s="8"/>
      <c r="D264" s="17"/>
      <c r="E264" s="8">
        <v>501000</v>
      </c>
      <c r="F264" s="14">
        <v>16</v>
      </c>
      <c r="G264" s="10">
        <f t="shared" si="4"/>
        <v>10539.559999999998</v>
      </c>
    </row>
    <row r="265" spans="1:8">
      <c r="A265" s="7">
        <v>42762</v>
      </c>
      <c r="B265" s="1" t="s">
        <v>306</v>
      </c>
      <c r="C265" s="8">
        <v>7500</v>
      </c>
      <c r="D265" s="17">
        <v>113</v>
      </c>
      <c r="E265" s="8"/>
      <c r="F265" s="14"/>
      <c r="G265" s="10">
        <f t="shared" si="4"/>
        <v>18039.559999999998</v>
      </c>
      <c r="H265" s="2" t="s">
        <v>307</v>
      </c>
    </row>
    <row r="266" spans="1:8">
      <c r="A266" s="7">
        <v>42765</v>
      </c>
      <c r="B266" s="1" t="s">
        <v>308</v>
      </c>
      <c r="C266" s="8">
        <v>5664.64</v>
      </c>
      <c r="D266" s="17">
        <v>110</v>
      </c>
      <c r="E266" s="8"/>
      <c r="F266" s="14"/>
      <c r="G266" s="10">
        <f t="shared" si="4"/>
        <v>23704.199999999997</v>
      </c>
      <c r="H266" s="2" t="s">
        <v>309</v>
      </c>
    </row>
    <row r="267" spans="1:8">
      <c r="A267" s="7">
        <v>42765</v>
      </c>
      <c r="B267" s="1" t="s">
        <v>310</v>
      </c>
      <c r="C267" s="8">
        <v>15614</v>
      </c>
      <c r="D267" s="17">
        <v>108</v>
      </c>
      <c r="E267" s="8"/>
      <c r="F267" s="14"/>
      <c r="G267" s="10">
        <f t="shared" si="4"/>
        <v>39318.199999999997</v>
      </c>
      <c r="H267" s="2" t="s">
        <v>311</v>
      </c>
    </row>
    <row r="268" spans="1:8">
      <c r="A268" s="7">
        <v>42765</v>
      </c>
      <c r="B268" s="1" t="s">
        <v>312</v>
      </c>
      <c r="C268" s="8"/>
      <c r="D268" s="17"/>
      <c r="E268" s="8"/>
      <c r="F268" s="14"/>
      <c r="G268" s="10">
        <f t="shared" si="4"/>
        <v>39318.199999999997</v>
      </c>
    </row>
    <row r="269" spans="1:8">
      <c r="A269" s="7">
        <v>42765</v>
      </c>
      <c r="B269" s="1" t="s">
        <v>313</v>
      </c>
      <c r="C269" s="8">
        <v>200000</v>
      </c>
      <c r="D269" s="17">
        <v>107</v>
      </c>
      <c r="E269" s="8"/>
      <c r="F269" s="14"/>
      <c r="G269" s="10">
        <f t="shared" si="4"/>
        <v>239318.2</v>
      </c>
      <c r="H269" s="2" t="s">
        <v>314</v>
      </c>
    </row>
    <row r="270" spans="1:8">
      <c r="A270" s="7">
        <v>42765</v>
      </c>
      <c r="B270" s="1" t="s">
        <v>315</v>
      </c>
      <c r="C270" s="8"/>
      <c r="D270" s="17"/>
      <c r="E270" s="8"/>
      <c r="F270" s="14"/>
      <c r="G270" s="10">
        <f t="shared" si="4"/>
        <v>239318.2</v>
      </c>
    </row>
    <row r="271" spans="1:8">
      <c r="A271" s="3">
        <v>42765</v>
      </c>
      <c r="B271" s="4" t="s">
        <v>316</v>
      </c>
      <c r="C271" s="5"/>
      <c r="D271" s="17"/>
      <c r="E271" s="5">
        <v>62.19</v>
      </c>
      <c r="F271" s="14">
        <v>21</v>
      </c>
      <c r="G271" s="5">
        <f t="shared" si="4"/>
        <v>239256.01</v>
      </c>
    </row>
    <row r="272" spans="1:8">
      <c r="A272" s="7">
        <v>42765</v>
      </c>
      <c r="B272" s="1" t="s">
        <v>317</v>
      </c>
      <c r="C272" s="8">
        <v>2865.99</v>
      </c>
      <c r="D272" s="17">
        <v>109</v>
      </c>
      <c r="E272" s="8"/>
      <c r="F272" s="14"/>
      <c r="G272" s="10">
        <f t="shared" si="4"/>
        <v>242122</v>
      </c>
      <c r="H272" s="2" t="s">
        <v>318</v>
      </c>
    </row>
    <row r="273" spans="1:8">
      <c r="A273" s="3">
        <v>42765</v>
      </c>
      <c r="B273" s="6" t="s">
        <v>319</v>
      </c>
      <c r="C273" s="5"/>
      <c r="D273" s="17"/>
      <c r="E273" s="5">
        <v>9.9499999999999993</v>
      </c>
      <c r="F273" s="14">
        <v>21</v>
      </c>
      <c r="G273" s="5">
        <f t="shared" si="4"/>
        <v>242112.05</v>
      </c>
    </row>
    <row r="274" spans="1:8">
      <c r="A274" s="7">
        <v>42765</v>
      </c>
      <c r="B274" s="1" t="s">
        <v>320</v>
      </c>
      <c r="C274" s="8">
        <v>34237.97</v>
      </c>
      <c r="D274" s="17">
        <v>111</v>
      </c>
      <c r="E274" s="8"/>
      <c r="F274" s="14"/>
      <c r="G274" s="10">
        <f t="shared" si="4"/>
        <v>276350.02</v>
      </c>
      <c r="H274" s="2" t="s">
        <v>321</v>
      </c>
    </row>
    <row r="275" spans="1:8">
      <c r="A275" s="3">
        <v>42765</v>
      </c>
      <c r="B275" s="4" t="s">
        <v>322</v>
      </c>
      <c r="C275" s="5"/>
      <c r="D275" s="17"/>
      <c r="E275" s="5">
        <v>222.92</v>
      </c>
      <c r="F275" s="14">
        <v>21</v>
      </c>
      <c r="G275" s="5">
        <f t="shared" si="4"/>
        <v>276127.10000000003</v>
      </c>
    </row>
    <row r="276" spans="1:8">
      <c r="A276" s="3">
        <v>42765</v>
      </c>
      <c r="B276" s="6" t="s">
        <v>323</v>
      </c>
      <c r="C276" s="5"/>
      <c r="D276" s="17"/>
      <c r="E276" s="5">
        <v>35.67</v>
      </c>
      <c r="F276" s="14">
        <v>21</v>
      </c>
      <c r="G276" s="5">
        <f t="shared" si="4"/>
        <v>276091.43000000005</v>
      </c>
    </row>
    <row r="277" spans="1:8">
      <c r="A277" s="3">
        <v>42765</v>
      </c>
      <c r="B277" s="4" t="s">
        <v>324</v>
      </c>
      <c r="C277" s="5"/>
      <c r="D277" s="17"/>
      <c r="E277" s="5">
        <v>263.61</v>
      </c>
      <c r="F277" s="14">
        <v>21</v>
      </c>
      <c r="G277" s="5">
        <f t="shared" si="4"/>
        <v>275827.82000000007</v>
      </c>
    </row>
    <row r="278" spans="1:8">
      <c r="A278" s="3">
        <v>42765</v>
      </c>
      <c r="B278" s="6" t="s">
        <v>325</v>
      </c>
      <c r="C278" s="5"/>
      <c r="D278" s="17"/>
      <c r="E278" s="5">
        <v>42.18</v>
      </c>
      <c r="F278" s="14">
        <v>21</v>
      </c>
      <c r="G278" s="5">
        <f t="shared" si="4"/>
        <v>275785.64000000007</v>
      </c>
    </row>
    <row r="279" spans="1:8">
      <c r="A279" s="7">
        <v>42765</v>
      </c>
      <c r="B279" s="1" t="s">
        <v>326</v>
      </c>
      <c r="C279" s="8">
        <v>5000</v>
      </c>
      <c r="D279" s="17">
        <v>112</v>
      </c>
      <c r="E279" s="8"/>
      <c r="F279" s="14"/>
      <c r="G279" s="10">
        <f t="shared" si="4"/>
        <v>280785.64000000007</v>
      </c>
      <c r="H279" s="2" t="s">
        <v>327</v>
      </c>
    </row>
    <row r="280" spans="1:8">
      <c r="A280" s="3">
        <v>42765</v>
      </c>
      <c r="B280" s="4" t="s">
        <v>328</v>
      </c>
      <c r="C280" s="5"/>
      <c r="D280" s="17"/>
      <c r="E280" s="5">
        <v>55</v>
      </c>
      <c r="F280" s="14">
        <v>21</v>
      </c>
      <c r="G280" s="5">
        <f t="shared" si="4"/>
        <v>280730.64000000007</v>
      </c>
    </row>
    <row r="281" spans="1:8">
      <c r="A281" s="3">
        <v>42765</v>
      </c>
      <c r="B281" s="6" t="s">
        <v>329</v>
      </c>
      <c r="C281" s="5"/>
      <c r="D281" s="17"/>
      <c r="E281" s="5">
        <v>8.8000000000000007</v>
      </c>
      <c r="F281" s="14">
        <v>21</v>
      </c>
      <c r="G281" s="5">
        <f t="shared" si="4"/>
        <v>280721.84000000008</v>
      </c>
    </row>
    <row r="282" spans="1:8">
      <c r="A282" s="7">
        <v>42765</v>
      </c>
      <c r="B282" s="1" t="s">
        <v>348</v>
      </c>
      <c r="C282" s="8">
        <v>11953.72</v>
      </c>
      <c r="D282" s="17"/>
      <c r="E282" s="8"/>
      <c r="F282" s="14"/>
      <c r="G282" s="10">
        <f t="shared" si="4"/>
        <v>292675.56000000006</v>
      </c>
      <c r="H282" s="2" t="s">
        <v>330</v>
      </c>
    </row>
    <row r="283" spans="1:8">
      <c r="A283" s="7">
        <v>42765</v>
      </c>
      <c r="B283" s="1" t="s">
        <v>331</v>
      </c>
      <c r="C283" s="8"/>
      <c r="D283" s="17"/>
      <c r="E283" s="8">
        <v>282000</v>
      </c>
      <c r="F283" s="14">
        <v>23</v>
      </c>
      <c r="G283" s="10">
        <f t="shared" si="4"/>
        <v>10675.560000000056</v>
      </c>
    </row>
    <row r="284" spans="1:8">
      <c r="A284" s="7">
        <v>42765</v>
      </c>
      <c r="B284" s="1" t="s">
        <v>332</v>
      </c>
      <c r="C284" s="8">
        <v>18000</v>
      </c>
      <c r="D284" s="17">
        <v>116</v>
      </c>
      <c r="E284" s="8"/>
      <c r="F284" s="14"/>
      <c r="G284" s="10">
        <f t="shared" si="4"/>
        <v>28675.560000000056</v>
      </c>
    </row>
    <row r="285" spans="1:8">
      <c r="A285" s="7">
        <v>42765</v>
      </c>
      <c r="B285" s="1" t="s">
        <v>352</v>
      </c>
      <c r="C285" s="8">
        <v>85819.08</v>
      </c>
      <c r="D285" s="17">
        <v>114</v>
      </c>
      <c r="E285" s="8"/>
      <c r="F285" s="14"/>
      <c r="G285" s="10">
        <f t="shared" si="4"/>
        <v>114494.64000000006</v>
      </c>
      <c r="H285" s="2" t="s">
        <v>333</v>
      </c>
    </row>
    <row r="286" spans="1:8">
      <c r="A286" s="7">
        <v>42765</v>
      </c>
      <c r="B286" s="1" t="s">
        <v>349</v>
      </c>
      <c r="C286" s="8"/>
      <c r="D286" s="17"/>
      <c r="E286" s="8"/>
      <c r="F286" s="14"/>
      <c r="G286" s="10">
        <f t="shared" si="4"/>
        <v>114494.64000000006</v>
      </c>
    </row>
    <row r="287" spans="1:8">
      <c r="A287" s="3">
        <v>42766</v>
      </c>
      <c r="B287" s="4" t="s">
        <v>334</v>
      </c>
      <c r="C287" s="5"/>
      <c r="D287" s="17"/>
      <c r="E287" s="5">
        <v>28.24</v>
      </c>
      <c r="F287" s="14">
        <v>21</v>
      </c>
      <c r="G287" s="5">
        <f t="shared" si="4"/>
        <v>114466.40000000005</v>
      </c>
    </row>
    <row r="288" spans="1:8">
      <c r="A288" s="3">
        <v>42766</v>
      </c>
      <c r="B288" s="6" t="s">
        <v>335</v>
      </c>
      <c r="C288" s="5"/>
      <c r="D288" s="17"/>
      <c r="E288" s="5">
        <v>4.5199999999999996</v>
      </c>
      <c r="F288" s="14">
        <v>21</v>
      </c>
      <c r="G288" s="5">
        <f t="shared" si="4"/>
        <v>114461.88000000005</v>
      </c>
    </row>
    <row r="289" spans="1:9">
      <c r="A289" s="7">
        <v>42766</v>
      </c>
      <c r="B289" s="1" t="s">
        <v>336</v>
      </c>
      <c r="C289" s="8">
        <v>2407.63</v>
      </c>
      <c r="D289" s="17">
        <v>115</v>
      </c>
      <c r="E289" s="8"/>
      <c r="F289" s="14"/>
      <c r="G289" s="10">
        <f t="shared" si="4"/>
        <v>116869.51000000005</v>
      </c>
      <c r="H289" s="2" t="s">
        <v>337</v>
      </c>
    </row>
    <row r="290" spans="1:9">
      <c r="A290" s="3">
        <v>42766</v>
      </c>
      <c r="B290" s="4" t="s">
        <v>338</v>
      </c>
      <c r="C290" s="5"/>
      <c r="D290" s="17"/>
      <c r="E290" s="5">
        <v>12.17</v>
      </c>
      <c r="F290" s="14">
        <v>21</v>
      </c>
      <c r="G290" s="5">
        <f t="shared" si="4"/>
        <v>116857.34000000005</v>
      </c>
    </row>
    <row r="291" spans="1:9">
      <c r="A291" s="3">
        <v>42766</v>
      </c>
      <c r="B291" s="6" t="s">
        <v>339</v>
      </c>
      <c r="C291" s="5"/>
      <c r="D291" s="17"/>
      <c r="E291" s="5">
        <v>1.95</v>
      </c>
      <c r="F291" s="14">
        <v>21</v>
      </c>
      <c r="G291" s="5">
        <f t="shared" si="4"/>
        <v>116855.39000000006</v>
      </c>
    </row>
    <row r="292" spans="1:9">
      <c r="A292" s="7">
        <v>42766</v>
      </c>
      <c r="B292" s="1" t="s">
        <v>340</v>
      </c>
      <c r="C292" s="8">
        <v>143500</v>
      </c>
      <c r="D292" s="17">
        <v>118</v>
      </c>
      <c r="E292" s="8"/>
      <c r="F292" s="14"/>
      <c r="G292" s="10">
        <f t="shared" si="4"/>
        <v>260355.39000000007</v>
      </c>
    </row>
    <row r="293" spans="1:9">
      <c r="A293" s="7">
        <v>42766</v>
      </c>
      <c r="B293" s="1" t="s">
        <v>353</v>
      </c>
      <c r="C293" s="8">
        <v>0</v>
      </c>
      <c r="D293" s="17"/>
      <c r="E293" s="8"/>
      <c r="F293" s="14"/>
      <c r="G293" s="10">
        <f t="shared" si="4"/>
        <v>260355.39000000007</v>
      </c>
    </row>
    <row r="294" spans="1:9">
      <c r="A294" s="7">
        <v>42766</v>
      </c>
      <c r="B294" s="1" t="s">
        <v>350</v>
      </c>
      <c r="C294" s="8">
        <v>58000</v>
      </c>
      <c r="D294" s="17">
        <v>119</v>
      </c>
      <c r="E294" s="8"/>
      <c r="F294" s="14"/>
      <c r="G294" s="10">
        <f t="shared" si="4"/>
        <v>318355.39000000007</v>
      </c>
    </row>
    <row r="295" spans="1:9">
      <c r="A295" s="7">
        <v>42766</v>
      </c>
      <c r="B295" s="1" t="s">
        <v>351</v>
      </c>
      <c r="C295" s="8"/>
      <c r="D295" s="17"/>
      <c r="E295" s="8">
        <v>308000</v>
      </c>
      <c r="F295" s="14">
        <v>22</v>
      </c>
      <c r="G295" s="10">
        <f t="shared" si="4"/>
        <v>10355.390000000072</v>
      </c>
    </row>
    <row r="296" spans="1:9">
      <c r="A296" s="7">
        <v>42766</v>
      </c>
      <c r="B296" s="1" t="s">
        <v>343</v>
      </c>
      <c r="C296" s="8">
        <v>1970</v>
      </c>
      <c r="D296" s="17">
        <v>120</v>
      </c>
      <c r="E296" s="8"/>
      <c r="F296" s="14"/>
      <c r="G296" s="10">
        <f t="shared" si="4"/>
        <v>12325.390000000072</v>
      </c>
    </row>
    <row r="297" spans="1:9">
      <c r="A297" s="7">
        <v>42766</v>
      </c>
      <c r="B297" s="1" t="s">
        <v>354</v>
      </c>
      <c r="C297" s="8">
        <v>7500</v>
      </c>
      <c r="D297" s="17">
        <v>121</v>
      </c>
      <c r="E297" s="8"/>
      <c r="F297" s="14"/>
      <c r="G297" s="10">
        <f t="shared" si="4"/>
        <v>19825.390000000072</v>
      </c>
    </row>
    <row r="298" spans="1:9">
      <c r="A298" s="7">
        <v>42766</v>
      </c>
      <c r="B298" s="1" t="s">
        <v>355</v>
      </c>
      <c r="C298" s="8">
        <v>7500</v>
      </c>
      <c r="D298" s="17">
        <v>122</v>
      </c>
      <c r="E298" s="8"/>
      <c r="F298" s="14"/>
      <c r="G298" s="10">
        <f t="shared" si="4"/>
        <v>27325.390000000072</v>
      </c>
    </row>
    <row r="299" spans="1:9">
      <c r="A299" s="7">
        <v>42766</v>
      </c>
      <c r="B299" s="1" t="s">
        <v>346</v>
      </c>
      <c r="C299" s="8">
        <v>1099</v>
      </c>
      <c r="D299" s="17"/>
      <c r="E299" s="8"/>
      <c r="F299" s="14"/>
      <c r="G299" s="10">
        <f t="shared" si="4"/>
        <v>28424.390000000072</v>
      </c>
      <c r="H299" s="2" t="s">
        <v>341</v>
      </c>
      <c r="I299" s="1" t="s">
        <v>342</v>
      </c>
    </row>
    <row r="300" spans="1:9">
      <c r="A300" s="7">
        <v>42766</v>
      </c>
      <c r="B300" s="1" t="s">
        <v>356</v>
      </c>
      <c r="C300" s="8">
        <v>0.91</v>
      </c>
      <c r="D300" s="17"/>
      <c r="E300" s="8"/>
      <c r="F300" s="14"/>
      <c r="G300" s="10">
        <f t="shared" si="4"/>
        <v>28425.300000000072</v>
      </c>
    </row>
    <row r="302" spans="1:9">
      <c r="E302" s="13">
        <f>+E290+E287+E280+E277+E271+E275+E262+E259+E248+E242+E240+E229+E226+E220+E216+E215+E197+E194+E185+E183+E180+E168+E165+E150+E148+E141+E139+E135+E134+E127+E125+E117+E114+E106+E105+E89+E75+E73+E70+E68+E63+E61+E50+E49+E36+E33+E20+E18+E9+E7+E3+E250</f>
        <v>5986.67</v>
      </c>
    </row>
    <row r="303" spans="1:9">
      <c r="E303" s="13">
        <f>+E291+E288+E281+E278+E276+E273+E263+E261+E252+E249+E243+E241+E230+E227+E221+E218+E214+E198+E196+E186+E184+E182+E169+E167+E151+E149+E142+E140+E137+E136+E128+E126+E118+E116+E107+E103+E88+E76+E74+E71+E69+E62+E60+E51+E48+E37+E34+E21+E19+E10+E5+E4</f>
        <v>957.85</v>
      </c>
    </row>
  </sheetData>
  <autoFilter ref="A2:G30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workbookViewId="0">
      <selection activeCell="G4" sqref="G4"/>
    </sheetView>
  </sheetViews>
  <sheetFormatPr baseColWidth="10" defaultRowHeight="11.25"/>
  <cols>
    <col min="1" max="1" width="9" style="1" bestFit="1" customWidth="1"/>
    <col min="2" max="2" width="99.28515625" style="1" bestFit="1" customWidth="1"/>
    <col min="3" max="3" width="11.140625" style="1" bestFit="1" customWidth="1"/>
    <col min="4" max="4" width="3.5703125" style="16" bestFit="1" customWidth="1"/>
    <col min="5" max="5" width="11.140625" style="1" bestFit="1" customWidth="1"/>
    <col min="6" max="6" width="3.5703125" style="15" bestFit="1" customWidth="1"/>
    <col min="7" max="7" width="11.42578125" style="1"/>
    <col min="8" max="8" width="16" style="2" customWidth="1"/>
    <col min="9" max="10" width="11.42578125" style="1"/>
    <col min="11" max="11" width="5.140625" style="1" bestFit="1" customWidth="1"/>
    <col min="12" max="12" width="9" style="1" bestFit="1" customWidth="1"/>
    <col min="13" max="16384" width="11.42578125" style="1"/>
  </cols>
  <sheetData>
    <row r="1" spans="1:12">
      <c r="G1" s="8">
        <v>28425.300000000072</v>
      </c>
    </row>
    <row r="2" spans="1:12">
      <c r="A2" s="1" t="s">
        <v>0</v>
      </c>
      <c r="B2" s="1" t="s">
        <v>1</v>
      </c>
      <c r="C2" s="1" t="s">
        <v>2</v>
      </c>
      <c r="E2" s="1" t="s">
        <v>3</v>
      </c>
      <c r="G2" s="1" t="s">
        <v>4</v>
      </c>
    </row>
    <row r="3" spans="1:12">
      <c r="A3" s="7">
        <v>42767</v>
      </c>
      <c r="B3" s="1" t="s">
        <v>368</v>
      </c>
      <c r="C3" s="8">
        <v>29493.03</v>
      </c>
      <c r="D3" s="17" t="s">
        <v>367</v>
      </c>
      <c r="E3" s="8"/>
      <c r="F3" s="14"/>
      <c r="G3" s="8">
        <f>+G1+C3-E3</f>
        <v>57918.330000000075</v>
      </c>
      <c r="H3" s="2" t="s">
        <v>369</v>
      </c>
      <c r="J3" s="8"/>
      <c r="K3" s="8"/>
      <c r="L3" s="13"/>
    </row>
    <row r="4" spans="1:12">
      <c r="A4" s="3">
        <v>42767</v>
      </c>
      <c r="B4" s="4" t="s">
        <v>370</v>
      </c>
      <c r="C4" s="5"/>
      <c r="D4" s="17"/>
      <c r="E4" s="5">
        <v>159.44999999999999</v>
      </c>
      <c r="F4" s="14">
        <v>15</v>
      </c>
      <c r="G4" s="5">
        <f>+G3+C4-E4</f>
        <v>57758.880000000077</v>
      </c>
      <c r="J4" s="8"/>
      <c r="K4" s="8"/>
      <c r="L4" s="13"/>
    </row>
    <row r="5" spans="1:12">
      <c r="A5" s="3">
        <v>42767</v>
      </c>
      <c r="B5" s="6" t="s">
        <v>371</v>
      </c>
      <c r="C5" s="5"/>
      <c r="D5" s="17"/>
      <c r="E5" s="5">
        <v>25.52</v>
      </c>
      <c r="F5" s="14">
        <v>15</v>
      </c>
      <c r="G5" s="5">
        <f t="shared" ref="G5:G68" si="0">+G4+C5-E5</f>
        <v>57733.360000000081</v>
      </c>
      <c r="J5" s="8"/>
      <c r="K5" s="8"/>
      <c r="L5" s="13"/>
    </row>
    <row r="6" spans="1:12">
      <c r="A6" s="3">
        <v>42767</v>
      </c>
      <c r="B6" s="4" t="s">
        <v>372</v>
      </c>
      <c r="C6" s="5"/>
      <c r="D6" s="17"/>
      <c r="E6" s="5">
        <v>243.59</v>
      </c>
      <c r="F6" s="14">
        <v>15</v>
      </c>
      <c r="G6" s="5">
        <f t="shared" si="0"/>
        <v>57489.770000000084</v>
      </c>
      <c r="J6" s="8"/>
      <c r="K6" s="8"/>
      <c r="L6" s="13"/>
    </row>
    <row r="7" spans="1:12">
      <c r="A7" s="3">
        <v>42767</v>
      </c>
      <c r="B7" s="6" t="s">
        <v>373</v>
      </c>
      <c r="C7" s="5"/>
      <c r="D7" s="17"/>
      <c r="E7" s="5">
        <v>38.979999999999997</v>
      </c>
      <c r="F7" s="14">
        <v>15</v>
      </c>
      <c r="G7" s="5">
        <f t="shared" si="0"/>
        <v>57450.790000000081</v>
      </c>
      <c r="J7" s="8"/>
      <c r="K7" s="8"/>
      <c r="L7" s="13"/>
    </row>
    <row r="8" spans="1:12">
      <c r="A8" s="7">
        <v>42767</v>
      </c>
      <c r="B8" s="1" t="s">
        <v>374</v>
      </c>
      <c r="C8" s="8">
        <v>73500</v>
      </c>
      <c r="D8" s="17" t="s">
        <v>362</v>
      </c>
      <c r="E8" s="8"/>
      <c r="F8" s="14"/>
      <c r="G8" s="8">
        <f t="shared" si="0"/>
        <v>130950.79000000008</v>
      </c>
      <c r="H8" s="2" t="s">
        <v>375</v>
      </c>
      <c r="J8" s="8"/>
      <c r="K8" s="8"/>
      <c r="L8" s="13"/>
    </row>
    <row r="9" spans="1:12">
      <c r="A9" s="7">
        <v>42767</v>
      </c>
      <c r="B9" s="1" t="s">
        <v>376</v>
      </c>
      <c r="C9" s="8">
        <v>0</v>
      </c>
      <c r="D9" s="17"/>
      <c r="E9" s="8"/>
      <c r="F9" s="14"/>
      <c r="G9" s="8">
        <f t="shared" si="0"/>
        <v>130950.79000000008</v>
      </c>
      <c r="J9" s="8"/>
      <c r="K9" s="8"/>
      <c r="L9" s="13"/>
    </row>
    <row r="10" spans="1:12">
      <c r="A10" s="7">
        <v>42767</v>
      </c>
      <c r="B10" s="1" t="s">
        <v>377</v>
      </c>
      <c r="C10" s="8"/>
      <c r="D10" s="17"/>
      <c r="E10" s="8">
        <v>120000</v>
      </c>
      <c r="F10" s="14">
        <v>1</v>
      </c>
      <c r="G10" s="8">
        <f t="shared" si="0"/>
        <v>10950.790000000081</v>
      </c>
      <c r="J10" s="8"/>
      <c r="K10" s="8"/>
      <c r="L10" s="13"/>
    </row>
    <row r="11" spans="1:12">
      <c r="A11" s="7">
        <v>42767</v>
      </c>
      <c r="B11" s="1" t="s">
        <v>378</v>
      </c>
      <c r="C11" s="8">
        <v>1915.93</v>
      </c>
      <c r="D11" s="17">
        <v>2</v>
      </c>
      <c r="E11" s="8"/>
      <c r="F11" s="14"/>
      <c r="G11" s="8">
        <f t="shared" si="0"/>
        <v>12866.720000000081</v>
      </c>
      <c r="H11" s="2" t="s">
        <v>379</v>
      </c>
      <c r="J11" s="8"/>
      <c r="K11" s="8"/>
      <c r="L11" s="13"/>
    </row>
    <row r="12" spans="1:12">
      <c r="A12" s="7">
        <v>42767</v>
      </c>
      <c r="B12" s="1" t="s">
        <v>380</v>
      </c>
      <c r="C12" s="8">
        <v>57000</v>
      </c>
      <c r="D12" s="17">
        <v>6</v>
      </c>
      <c r="E12" s="8"/>
      <c r="F12" s="14"/>
      <c r="G12" s="8">
        <f t="shared" si="0"/>
        <v>69866.720000000088</v>
      </c>
      <c r="H12" s="2" t="s">
        <v>381</v>
      </c>
      <c r="J12" s="8"/>
      <c r="K12" s="8"/>
      <c r="L12" s="13"/>
    </row>
    <row r="13" spans="1:12">
      <c r="A13" s="7">
        <v>42767</v>
      </c>
      <c r="B13" s="1" t="s">
        <v>382</v>
      </c>
      <c r="C13" s="8">
        <v>1548.04</v>
      </c>
      <c r="D13" s="17">
        <v>9</v>
      </c>
      <c r="E13" s="8"/>
      <c r="F13" s="14"/>
      <c r="G13" s="8">
        <f t="shared" si="0"/>
        <v>71414.760000000082</v>
      </c>
      <c r="H13" s="2" t="s">
        <v>383</v>
      </c>
      <c r="J13" s="8"/>
      <c r="K13" s="8"/>
      <c r="L13" s="13"/>
    </row>
    <row r="14" spans="1:12">
      <c r="A14" s="7">
        <v>42767</v>
      </c>
      <c r="B14" s="1" t="s">
        <v>384</v>
      </c>
      <c r="C14" s="8">
        <v>92250</v>
      </c>
      <c r="D14" s="17">
        <v>4</v>
      </c>
      <c r="E14" s="8"/>
      <c r="F14" s="14"/>
      <c r="G14" s="8">
        <f t="shared" si="0"/>
        <v>163664.76000000007</v>
      </c>
      <c r="H14" s="2" t="s">
        <v>385</v>
      </c>
      <c r="J14" s="8"/>
      <c r="K14" s="8"/>
      <c r="L14" s="13"/>
    </row>
    <row r="15" spans="1:12">
      <c r="A15" s="7">
        <v>42768</v>
      </c>
      <c r="B15" s="1" t="s">
        <v>386</v>
      </c>
      <c r="C15" s="8">
        <v>17184.37</v>
      </c>
      <c r="D15" s="17">
        <v>3</v>
      </c>
      <c r="E15" s="8"/>
      <c r="F15" s="14"/>
      <c r="G15" s="8">
        <f t="shared" si="0"/>
        <v>180849.13000000006</v>
      </c>
      <c r="H15" s="2" t="s">
        <v>387</v>
      </c>
      <c r="J15" s="8"/>
      <c r="K15" s="8"/>
      <c r="L15" s="13"/>
    </row>
    <row r="16" spans="1:12">
      <c r="A16" s="3">
        <v>42768</v>
      </c>
      <c r="B16" s="6" t="s">
        <v>388</v>
      </c>
      <c r="C16" s="5"/>
      <c r="D16" s="17"/>
      <c r="E16" s="5">
        <v>10.66</v>
      </c>
      <c r="F16" s="14">
        <v>15</v>
      </c>
      <c r="G16" s="5">
        <f t="shared" si="0"/>
        <v>180838.47000000006</v>
      </c>
      <c r="J16" s="8"/>
      <c r="K16" s="8"/>
      <c r="L16" s="13"/>
    </row>
    <row r="17" spans="1:12">
      <c r="A17" s="3">
        <v>42768</v>
      </c>
      <c r="B17" s="4" t="s">
        <v>389</v>
      </c>
      <c r="C17" s="5"/>
      <c r="D17" s="17"/>
      <c r="E17" s="5">
        <v>66.599999999999994</v>
      </c>
      <c r="F17" s="14">
        <v>15</v>
      </c>
      <c r="G17" s="5">
        <f t="shared" si="0"/>
        <v>180771.87000000005</v>
      </c>
      <c r="J17" s="8"/>
      <c r="K17" s="8"/>
      <c r="L17" s="13"/>
    </row>
    <row r="18" spans="1:12">
      <c r="A18" s="3">
        <v>42768</v>
      </c>
      <c r="B18" s="4" t="s">
        <v>390</v>
      </c>
      <c r="C18" s="5"/>
      <c r="D18" s="17"/>
      <c r="E18" s="5">
        <v>155.27000000000001</v>
      </c>
      <c r="F18" s="14">
        <v>15</v>
      </c>
      <c r="G18" s="5">
        <f t="shared" si="0"/>
        <v>180616.60000000006</v>
      </c>
      <c r="J18" s="8"/>
      <c r="K18" s="8"/>
      <c r="L18" s="13"/>
    </row>
    <row r="19" spans="1:12">
      <c r="A19" s="3">
        <v>42768</v>
      </c>
      <c r="B19" s="6" t="s">
        <v>391</v>
      </c>
      <c r="C19" s="5"/>
      <c r="D19" s="17"/>
      <c r="E19" s="5">
        <v>24.84</v>
      </c>
      <c r="F19" s="14">
        <v>15</v>
      </c>
      <c r="G19" s="5">
        <f t="shared" si="0"/>
        <v>180591.76000000007</v>
      </c>
      <c r="J19" s="8"/>
      <c r="K19" s="8"/>
      <c r="L19" s="13"/>
    </row>
    <row r="20" spans="1:12">
      <c r="A20" s="7">
        <v>42768</v>
      </c>
      <c r="B20" s="1" t="s">
        <v>392</v>
      </c>
      <c r="C20" s="8">
        <v>1937.93</v>
      </c>
      <c r="D20" s="17">
        <v>1</v>
      </c>
      <c r="E20" s="8"/>
      <c r="F20" s="14"/>
      <c r="G20" s="10">
        <f t="shared" si="0"/>
        <v>182529.69000000006</v>
      </c>
      <c r="H20" s="2" t="s">
        <v>393</v>
      </c>
      <c r="J20" s="8"/>
      <c r="K20" s="8"/>
      <c r="L20" s="13"/>
    </row>
    <row r="21" spans="1:12">
      <c r="A21" s="7">
        <v>42768</v>
      </c>
      <c r="B21" s="1" t="s">
        <v>394</v>
      </c>
      <c r="C21" s="8">
        <v>0</v>
      </c>
      <c r="D21" s="17"/>
      <c r="E21" s="8"/>
      <c r="F21" s="14"/>
      <c r="G21" s="10">
        <f t="shared" si="0"/>
        <v>182529.69000000006</v>
      </c>
      <c r="J21" s="8"/>
      <c r="K21" s="8"/>
      <c r="L21" s="13"/>
    </row>
    <row r="22" spans="1:12">
      <c r="A22" s="7">
        <v>42768</v>
      </c>
      <c r="B22" s="1" t="s">
        <v>395</v>
      </c>
      <c r="C22" s="8">
        <v>2063.9899999999998</v>
      </c>
      <c r="D22" s="17">
        <v>27</v>
      </c>
      <c r="E22" s="8"/>
      <c r="F22" s="14"/>
      <c r="G22" s="10">
        <f t="shared" si="0"/>
        <v>184593.68000000005</v>
      </c>
      <c r="H22" s="2" t="s">
        <v>396</v>
      </c>
      <c r="J22" s="8"/>
      <c r="K22" s="8"/>
      <c r="L22" s="13"/>
    </row>
    <row r="23" spans="1:12">
      <c r="A23" s="7">
        <v>42768</v>
      </c>
      <c r="B23" s="1" t="s">
        <v>397</v>
      </c>
      <c r="C23" s="8">
        <v>5484</v>
      </c>
      <c r="D23" s="17">
        <v>5</v>
      </c>
      <c r="E23" s="8"/>
      <c r="F23" s="14"/>
      <c r="G23" s="10">
        <f t="shared" si="0"/>
        <v>190077.68000000005</v>
      </c>
      <c r="H23" s="2" t="s">
        <v>398</v>
      </c>
      <c r="I23" s="1" t="s">
        <v>399</v>
      </c>
      <c r="J23" s="8"/>
      <c r="K23" s="8"/>
      <c r="L23" s="13"/>
    </row>
    <row r="24" spans="1:12">
      <c r="A24" s="7">
        <v>42769</v>
      </c>
      <c r="B24" s="1" t="s">
        <v>400</v>
      </c>
      <c r="C24" s="8">
        <v>10219.540000000001</v>
      </c>
      <c r="D24" s="17">
        <v>7</v>
      </c>
      <c r="E24" s="8"/>
      <c r="F24" s="14"/>
      <c r="G24" s="10">
        <f t="shared" si="0"/>
        <v>200297.22000000006</v>
      </c>
      <c r="H24" s="2" t="s">
        <v>401</v>
      </c>
      <c r="J24" s="8"/>
      <c r="K24" s="8"/>
      <c r="L24" s="13"/>
    </row>
    <row r="25" spans="1:12">
      <c r="A25" s="3">
        <v>42769</v>
      </c>
      <c r="B25" s="4" t="s">
        <v>402</v>
      </c>
      <c r="C25" s="5"/>
      <c r="D25" s="17"/>
      <c r="E25" s="5">
        <v>221.76</v>
      </c>
      <c r="F25" s="14">
        <v>15</v>
      </c>
      <c r="G25" s="5">
        <f t="shared" si="0"/>
        <v>200075.46000000005</v>
      </c>
      <c r="J25" s="8"/>
      <c r="K25" s="8"/>
      <c r="L25" s="13"/>
    </row>
    <row r="26" spans="1:12">
      <c r="A26" s="3">
        <v>42769</v>
      </c>
      <c r="B26" s="6" t="s">
        <v>403</v>
      </c>
      <c r="C26" s="5"/>
      <c r="D26" s="17"/>
      <c r="E26" s="5">
        <v>35.479999999999997</v>
      </c>
      <c r="F26" s="14">
        <v>15</v>
      </c>
      <c r="G26" s="5">
        <f t="shared" si="0"/>
        <v>200039.98000000004</v>
      </c>
      <c r="J26" s="8"/>
      <c r="K26" s="8"/>
      <c r="L26" s="13"/>
    </row>
    <row r="27" spans="1:12">
      <c r="A27" s="7">
        <v>42769</v>
      </c>
      <c r="B27" s="1" t="s">
        <v>404</v>
      </c>
      <c r="C27" s="8">
        <v>4000</v>
      </c>
      <c r="D27" s="17">
        <v>8</v>
      </c>
      <c r="E27" s="8"/>
      <c r="F27" s="14"/>
      <c r="G27" s="10">
        <f t="shared" si="0"/>
        <v>204039.98000000004</v>
      </c>
      <c r="H27" s="2" t="s">
        <v>405</v>
      </c>
      <c r="J27" s="8"/>
      <c r="K27" s="8"/>
      <c r="L27" s="13"/>
    </row>
    <row r="28" spans="1:12">
      <c r="A28" s="7">
        <v>42769</v>
      </c>
      <c r="B28" s="1" t="s">
        <v>406</v>
      </c>
      <c r="C28" s="8"/>
      <c r="D28" s="17"/>
      <c r="E28" s="8">
        <v>194000</v>
      </c>
      <c r="F28" s="14">
        <v>2</v>
      </c>
      <c r="G28" s="10">
        <f t="shared" si="0"/>
        <v>10039.98000000004</v>
      </c>
      <c r="J28" s="8"/>
      <c r="K28" s="8"/>
      <c r="L28" s="13"/>
    </row>
    <row r="29" spans="1:12">
      <c r="A29" s="7">
        <v>42773</v>
      </c>
      <c r="B29" s="1" t="s">
        <v>407</v>
      </c>
      <c r="C29" s="8">
        <v>6789</v>
      </c>
      <c r="D29" s="17">
        <v>11</v>
      </c>
      <c r="E29" s="8"/>
      <c r="F29" s="14"/>
      <c r="G29" s="10">
        <f t="shared" si="0"/>
        <v>16828.98000000004</v>
      </c>
      <c r="H29" s="2" t="s">
        <v>408</v>
      </c>
      <c r="J29" s="8"/>
      <c r="K29" s="8"/>
      <c r="L29" s="13"/>
    </row>
    <row r="30" spans="1:12">
      <c r="A30" s="3">
        <v>42773</v>
      </c>
      <c r="B30" s="4" t="s">
        <v>409</v>
      </c>
      <c r="C30" s="5"/>
      <c r="D30" s="17"/>
      <c r="E30" s="5">
        <v>65.099999999999994</v>
      </c>
      <c r="F30" s="14">
        <v>15</v>
      </c>
      <c r="G30" s="5">
        <f t="shared" si="0"/>
        <v>16763.880000000041</v>
      </c>
      <c r="J30" s="8"/>
      <c r="K30" s="8"/>
      <c r="L30" s="13"/>
    </row>
    <row r="31" spans="1:12">
      <c r="A31" s="3">
        <v>42773</v>
      </c>
      <c r="B31" s="6" t="s">
        <v>410</v>
      </c>
      <c r="C31" s="5"/>
      <c r="D31" s="17"/>
      <c r="E31" s="5">
        <v>10.42</v>
      </c>
      <c r="F31" s="14">
        <v>15</v>
      </c>
      <c r="G31" s="5">
        <f t="shared" si="0"/>
        <v>16753.460000000043</v>
      </c>
      <c r="J31" s="8"/>
      <c r="K31" s="8"/>
      <c r="L31" s="13"/>
    </row>
    <row r="32" spans="1:12">
      <c r="A32" s="3">
        <v>42773</v>
      </c>
      <c r="B32" s="4" t="s">
        <v>411</v>
      </c>
      <c r="C32" s="5"/>
      <c r="D32" s="17"/>
      <c r="E32" s="5">
        <v>41.68</v>
      </c>
      <c r="F32" s="14">
        <v>15</v>
      </c>
      <c r="G32" s="5">
        <f t="shared" si="0"/>
        <v>16711.780000000042</v>
      </c>
      <c r="J32" s="8"/>
      <c r="K32" s="8"/>
      <c r="L32" s="13"/>
    </row>
    <row r="33" spans="1:12">
      <c r="A33" s="3">
        <v>42773</v>
      </c>
      <c r="B33" s="6" t="s">
        <v>412</v>
      </c>
      <c r="C33" s="5"/>
      <c r="D33" s="17"/>
      <c r="E33" s="5">
        <v>6.67</v>
      </c>
      <c r="F33" s="14">
        <v>15</v>
      </c>
      <c r="G33" s="5">
        <f t="shared" si="0"/>
        <v>16705.110000000044</v>
      </c>
      <c r="J33" s="8"/>
      <c r="K33" s="8"/>
      <c r="L33" s="13"/>
    </row>
    <row r="34" spans="1:12">
      <c r="A34" s="7">
        <v>42773</v>
      </c>
      <c r="B34" s="1" t="s">
        <v>413</v>
      </c>
      <c r="C34" s="8">
        <v>5794.01</v>
      </c>
      <c r="D34" s="17">
        <v>12</v>
      </c>
      <c r="E34" s="8"/>
      <c r="F34" s="14"/>
      <c r="G34" s="10">
        <f t="shared" si="0"/>
        <v>22499.120000000046</v>
      </c>
      <c r="H34" s="2" t="s">
        <v>408</v>
      </c>
      <c r="J34" s="8"/>
      <c r="K34" s="8"/>
      <c r="L34" s="13"/>
    </row>
    <row r="35" spans="1:12">
      <c r="A35" s="3">
        <v>42773</v>
      </c>
      <c r="B35" s="4" t="s">
        <v>414</v>
      </c>
      <c r="C35" s="5"/>
      <c r="D35" s="17"/>
      <c r="E35" s="5">
        <v>95.37</v>
      </c>
      <c r="F35" s="14">
        <v>15</v>
      </c>
      <c r="G35" s="5">
        <f t="shared" si="0"/>
        <v>22403.750000000047</v>
      </c>
      <c r="J35" s="8"/>
      <c r="K35" s="8"/>
      <c r="L35" s="13"/>
    </row>
    <row r="36" spans="1:12">
      <c r="A36" s="3">
        <v>42773</v>
      </c>
      <c r="B36" s="6" t="s">
        <v>415</v>
      </c>
      <c r="C36" s="5"/>
      <c r="D36" s="17"/>
      <c r="E36" s="5">
        <v>15.26</v>
      </c>
      <c r="F36" s="14">
        <v>15</v>
      </c>
      <c r="G36" s="5">
        <f t="shared" si="0"/>
        <v>22388.490000000049</v>
      </c>
      <c r="J36" s="8"/>
      <c r="K36" s="8"/>
      <c r="L36" s="13"/>
    </row>
    <row r="37" spans="1:12">
      <c r="A37" s="3">
        <v>42773</v>
      </c>
      <c r="B37" s="4" t="s">
        <v>416</v>
      </c>
      <c r="C37" s="5"/>
      <c r="D37" s="17"/>
      <c r="E37" s="5">
        <v>15.39</v>
      </c>
      <c r="F37" s="14">
        <v>15</v>
      </c>
      <c r="G37" s="5">
        <f t="shared" si="0"/>
        <v>22373.100000000049</v>
      </c>
      <c r="J37" s="8"/>
      <c r="K37" s="8"/>
      <c r="L37" s="13"/>
    </row>
    <row r="38" spans="1:12">
      <c r="A38" s="3">
        <v>42773</v>
      </c>
      <c r="B38" s="6" t="s">
        <v>417</v>
      </c>
      <c r="C38" s="5"/>
      <c r="D38" s="17"/>
      <c r="E38" s="5">
        <v>2.46</v>
      </c>
      <c r="F38" s="14">
        <v>15</v>
      </c>
      <c r="G38" s="5">
        <f t="shared" si="0"/>
        <v>22370.64000000005</v>
      </c>
      <c r="J38" s="8"/>
      <c r="K38" s="8"/>
      <c r="L38" s="13"/>
    </row>
    <row r="39" spans="1:12">
      <c r="A39" s="7">
        <v>42773</v>
      </c>
      <c r="B39" s="1" t="s">
        <v>418</v>
      </c>
      <c r="C39" s="8">
        <v>4029</v>
      </c>
      <c r="D39" s="17">
        <v>10</v>
      </c>
      <c r="E39" s="8"/>
      <c r="F39" s="14"/>
      <c r="G39" s="10">
        <f t="shared" si="0"/>
        <v>26399.64000000005</v>
      </c>
      <c r="H39" s="2" t="s">
        <v>419</v>
      </c>
      <c r="J39" s="8"/>
      <c r="K39" s="8"/>
      <c r="L39" s="13"/>
    </row>
    <row r="40" spans="1:12">
      <c r="A40" s="7">
        <v>42773</v>
      </c>
      <c r="B40" s="1" t="s">
        <v>420</v>
      </c>
      <c r="C40" s="8">
        <v>0</v>
      </c>
      <c r="D40" s="17"/>
      <c r="E40" s="8"/>
      <c r="F40" s="14"/>
      <c r="G40" s="10">
        <f t="shared" si="0"/>
        <v>26399.64000000005</v>
      </c>
      <c r="J40" s="8"/>
      <c r="K40" s="8"/>
      <c r="L40" s="13"/>
    </row>
    <row r="41" spans="1:12">
      <c r="A41" s="7">
        <v>42773</v>
      </c>
      <c r="B41" s="1" t="s">
        <v>421</v>
      </c>
      <c r="C41" s="8">
        <v>1099</v>
      </c>
      <c r="D41" s="17">
        <v>13</v>
      </c>
      <c r="E41" s="8"/>
      <c r="F41" s="14"/>
      <c r="G41" s="10">
        <f t="shared" si="0"/>
        <v>27498.64000000005</v>
      </c>
      <c r="H41" s="2" t="s">
        <v>422</v>
      </c>
      <c r="J41" s="8"/>
      <c r="K41" s="8"/>
      <c r="L41" s="13"/>
    </row>
    <row r="42" spans="1:12">
      <c r="A42" s="7">
        <v>42773</v>
      </c>
      <c r="B42" s="1" t="s">
        <v>423</v>
      </c>
      <c r="C42" s="8">
        <v>3000</v>
      </c>
      <c r="D42" s="17">
        <v>18</v>
      </c>
      <c r="E42" s="8"/>
      <c r="F42" s="14"/>
      <c r="G42" s="10">
        <f t="shared" si="0"/>
        <v>30498.64000000005</v>
      </c>
      <c r="H42" s="2" t="s">
        <v>424</v>
      </c>
      <c r="J42" s="8"/>
      <c r="K42" s="8"/>
      <c r="L42" s="13"/>
    </row>
    <row r="43" spans="1:12">
      <c r="A43" s="7">
        <v>42773</v>
      </c>
      <c r="B43" s="1" t="s">
        <v>425</v>
      </c>
      <c r="C43" s="8">
        <v>279000</v>
      </c>
      <c r="D43" s="17">
        <v>20</v>
      </c>
      <c r="E43" s="8"/>
      <c r="F43" s="14"/>
      <c r="G43" s="10">
        <f t="shared" si="0"/>
        <v>309498.64000000007</v>
      </c>
      <c r="J43" s="8"/>
      <c r="K43" s="8"/>
      <c r="L43" s="13"/>
    </row>
    <row r="44" spans="1:12">
      <c r="A44" s="7">
        <v>42773</v>
      </c>
      <c r="B44" s="1" t="s">
        <v>426</v>
      </c>
      <c r="C44" s="8"/>
      <c r="D44" s="17"/>
      <c r="E44" s="8">
        <v>299000</v>
      </c>
      <c r="F44" s="14">
        <v>3</v>
      </c>
      <c r="G44" s="10">
        <f t="shared" si="0"/>
        <v>10498.640000000072</v>
      </c>
      <c r="J44" s="8"/>
      <c r="K44" s="8"/>
      <c r="L44" s="13"/>
    </row>
    <row r="45" spans="1:12">
      <c r="A45" s="7">
        <v>42773</v>
      </c>
      <c r="B45" s="1" t="s">
        <v>427</v>
      </c>
      <c r="C45" s="8">
        <v>4395</v>
      </c>
      <c r="D45" s="17">
        <v>14</v>
      </c>
      <c r="E45" s="8"/>
      <c r="F45" s="14"/>
      <c r="G45" s="10">
        <f t="shared" si="0"/>
        <v>14893.640000000072</v>
      </c>
      <c r="H45" s="2" t="s">
        <v>428</v>
      </c>
      <c r="J45" s="8"/>
      <c r="K45" s="8"/>
      <c r="L45" s="13"/>
    </row>
    <row r="46" spans="1:12">
      <c r="A46" s="7">
        <v>42774</v>
      </c>
      <c r="B46" s="1" t="s">
        <v>429</v>
      </c>
      <c r="C46" s="8">
        <v>1245.45</v>
      </c>
      <c r="D46" s="17">
        <v>33</v>
      </c>
      <c r="E46" s="8"/>
      <c r="F46" s="14"/>
      <c r="G46" s="10">
        <f t="shared" si="0"/>
        <v>16139.090000000073</v>
      </c>
      <c r="H46" s="2" t="s">
        <v>430</v>
      </c>
      <c r="J46" s="8"/>
      <c r="K46" s="8"/>
      <c r="L46" s="13"/>
    </row>
    <row r="47" spans="1:12">
      <c r="A47" s="7">
        <v>42774</v>
      </c>
      <c r="B47" s="1" t="s">
        <v>431</v>
      </c>
      <c r="C47" s="8">
        <v>2509.56</v>
      </c>
      <c r="D47" s="17">
        <v>15</v>
      </c>
      <c r="E47" s="8"/>
      <c r="F47" s="14"/>
      <c r="G47" s="10">
        <f t="shared" si="0"/>
        <v>18648.650000000074</v>
      </c>
      <c r="H47" s="2" t="s">
        <v>432</v>
      </c>
      <c r="J47" s="8"/>
      <c r="K47" s="8"/>
      <c r="L47" s="13"/>
    </row>
    <row r="48" spans="1:12">
      <c r="A48" s="3">
        <v>42774</v>
      </c>
      <c r="B48" s="4" t="s">
        <v>433</v>
      </c>
      <c r="C48" s="5"/>
      <c r="D48" s="17"/>
      <c r="E48" s="5">
        <v>27.61</v>
      </c>
      <c r="F48" s="14">
        <v>15</v>
      </c>
      <c r="G48" s="10">
        <f t="shared" si="0"/>
        <v>18621.040000000074</v>
      </c>
      <c r="J48" s="8"/>
      <c r="K48" s="8"/>
      <c r="L48" s="13"/>
    </row>
    <row r="49" spans="1:12">
      <c r="A49" s="3">
        <v>42774</v>
      </c>
      <c r="B49" s="6" t="s">
        <v>434</v>
      </c>
      <c r="C49" s="5"/>
      <c r="D49" s="17"/>
      <c r="E49" s="5">
        <v>4.42</v>
      </c>
      <c r="F49" s="14">
        <v>15</v>
      </c>
      <c r="G49" s="10">
        <f t="shared" si="0"/>
        <v>18616.620000000075</v>
      </c>
      <c r="J49" s="8"/>
      <c r="K49" s="8"/>
      <c r="L49" s="13"/>
    </row>
    <row r="50" spans="1:12">
      <c r="A50" s="7">
        <v>42774</v>
      </c>
      <c r="B50" s="1" t="s">
        <v>435</v>
      </c>
      <c r="C50" s="8">
        <v>3250</v>
      </c>
      <c r="D50" s="17">
        <v>17</v>
      </c>
      <c r="E50" s="8"/>
      <c r="F50" s="14"/>
      <c r="G50" s="10">
        <f t="shared" si="0"/>
        <v>21866.620000000075</v>
      </c>
      <c r="H50" s="2" t="s">
        <v>436</v>
      </c>
      <c r="J50" s="8"/>
      <c r="K50" s="8"/>
      <c r="L50" s="13"/>
    </row>
    <row r="51" spans="1:12">
      <c r="A51" s="7">
        <v>42775</v>
      </c>
      <c r="B51" s="4" t="s">
        <v>437</v>
      </c>
      <c r="C51" s="8"/>
      <c r="D51" s="17"/>
      <c r="E51" s="8">
        <v>100.51</v>
      </c>
      <c r="F51" s="14">
        <v>15</v>
      </c>
      <c r="G51" s="10">
        <f t="shared" si="0"/>
        <v>21766.110000000077</v>
      </c>
      <c r="J51" s="8"/>
      <c r="K51" s="8"/>
      <c r="L51" s="13"/>
    </row>
    <row r="52" spans="1:12">
      <c r="A52" s="7">
        <v>42775</v>
      </c>
      <c r="B52" s="1" t="s">
        <v>438</v>
      </c>
      <c r="C52" s="8">
        <v>4632</v>
      </c>
      <c r="D52" s="17">
        <v>16</v>
      </c>
      <c r="E52" s="8"/>
      <c r="F52" s="14"/>
      <c r="G52" s="10">
        <f t="shared" si="0"/>
        <v>26398.110000000077</v>
      </c>
      <c r="H52" s="2" t="s">
        <v>439</v>
      </c>
      <c r="J52" s="8"/>
      <c r="K52" s="8"/>
      <c r="L52" s="13"/>
    </row>
    <row r="53" spans="1:12">
      <c r="A53" s="7">
        <v>42775</v>
      </c>
      <c r="B53" s="6" t="s">
        <v>440</v>
      </c>
      <c r="C53" s="8"/>
      <c r="D53" s="17"/>
      <c r="E53" s="8">
        <v>16.079999999999998</v>
      </c>
      <c r="F53" s="14">
        <v>15</v>
      </c>
      <c r="G53" s="10">
        <f t="shared" si="0"/>
        <v>26382.030000000075</v>
      </c>
      <c r="J53" s="8"/>
      <c r="K53" s="8"/>
      <c r="L53" s="13"/>
    </row>
    <row r="54" spans="1:12">
      <c r="A54" s="7">
        <v>42775</v>
      </c>
      <c r="B54" s="1" t="s">
        <v>441</v>
      </c>
      <c r="C54" s="8">
        <v>4481.67</v>
      </c>
      <c r="D54" s="17">
        <v>40</v>
      </c>
      <c r="E54" s="8"/>
      <c r="F54" s="14"/>
      <c r="G54" s="10">
        <f t="shared" si="0"/>
        <v>30863.700000000077</v>
      </c>
      <c r="H54" s="2" t="s">
        <v>442</v>
      </c>
      <c r="J54" s="8"/>
      <c r="K54" s="8"/>
      <c r="L54" s="13"/>
    </row>
    <row r="55" spans="1:12">
      <c r="A55" s="7">
        <v>42775</v>
      </c>
      <c r="B55" s="1" t="s">
        <v>443</v>
      </c>
      <c r="C55" s="8">
        <v>3169</v>
      </c>
      <c r="D55" s="17"/>
      <c r="E55" s="8"/>
      <c r="F55" s="14"/>
      <c r="G55" s="10">
        <f t="shared" si="0"/>
        <v>34032.700000000077</v>
      </c>
      <c r="H55" s="2" t="s">
        <v>444</v>
      </c>
      <c r="J55" s="8"/>
      <c r="K55" s="8"/>
      <c r="L55" s="13"/>
    </row>
    <row r="56" spans="1:12">
      <c r="A56" s="7">
        <v>42776</v>
      </c>
      <c r="B56" s="1" t="s">
        <v>445</v>
      </c>
      <c r="C56" s="8">
        <v>24068.11</v>
      </c>
      <c r="D56" s="17">
        <v>19</v>
      </c>
      <c r="E56" s="8"/>
      <c r="F56" s="14"/>
      <c r="G56" s="10">
        <f t="shared" si="0"/>
        <v>58100.810000000078</v>
      </c>
      <c r="H56" s="2" t="s">
        <v>446</v>
      </c>
      <c r="J56" s="8"/>
      <c r="K56" s="8"/>
      <c r="L56" s="13"/>
    </row>
    <row r="57" spans="1:12">
      <c r="A57" s="3">
        <v>42776</v>
      </c>
      <c r="B57" s="4" t="s">
        <v>447</v>
      </c>
      <c r="C57" s="5"/>
      <c r="D57" s="17"/>
      <c r="E57" s="5">
        <v>456.12</v>
      </c>
      <c r="F57" s="14">
        <v>15</v>
      </c>
      <c r="G57" s="10">
        <f t="shared" si="0"/>
        <v>57644.690000000075</v>
      </c>
      <c r="J57" s="8"/>
      <c r="K57" s="8"/>
      <c r="L57" s="13"/>
    </row>
    <row r="58" spans="1:12">
      <c r="A58" s="3">
        <v>42776</v>
      </c>
      <c r="B58" s="6" t="s">
        <v>448</v>
      </c>
      <c r="C58" s="5"/>
      <c r="D58" s="17"/>
      <c r="E58" s="5">
        <v>72.98</v>
      </c>
      <c r="F58" s="14">
        <v>15</v>
      </c>
      <c r="G58" s="10">
        <f t="shared" si="0"/>
        <v>57571.710000000072</v>
      </c>
      <c r="J58" s="8"/>
      <c r="K58" s="8"/>
      <c r="L58" s="13"/>
    </row>
    <row r="59" spans="1:12">
      <c r="A59" s="3">
        <v>42776</v>
      </c>
      <c r="B59" s="4" t="s">
        <v>449</v>
      </c>
      <c r="C59" s="5"/>
      <c r="D59" s="17"/>
      <c r="E59" s="5">
        <v>33.54</v>
      </c>
      <c r="F59" s="14">
        <v>15</v>
      </c>
      <c r="G59" s="10">
        <f t="shared" si="0"/>
        <v>57538.170000000071</v>
      </c>
      <c r="J59" s="8"/>
      <c r="K59" s="8"/>
      <c r="L59" s="13"/>
    </row>
    <row r="60" spans="1:12">
      <c r="A60" s="3">
        <v>42776</v>
      </c>
      <c r="B60" s="6" t="s">
        <v>450</v>
      </c>
      <c r="C60" s="5"/>
      <c r="D60" s="17"/>
      <c r="E60" s="5">
        <v>5.36</v>
      </c>
      <c r="F60" s="14">
        <v>15</v>
      </c>
      <c r="G60" s="10">
        <f t="shared" si="0"/>
        <v>57532.81000000007</v>
      </c>
      <c r="J60" s="8"/>
      <c r="K60" s="8"/>
      <c r="L60" s="13"/>
    </row>
    <row r="61" spans="1:12">
      <c r="A61" s="7">
        <v>42776</v>
      </c>
      <c r="B61" s="1" t="s">
        <v>451</v>
      </c>
      <c r="C61" s="8">
        <v>1970</v>
      </c>
      <c r="D61" s="17">
        <v>50</v>
      </c>
      <c r="E61" s="8"/>
      <c r="F61" s="14"/>
      <c r="G61" s="10">
        <f t="shared" si="0"/>
        <v>59502.81000000007</v>
      </c>
      <c r="H61" s="2" t="s">
        <v>452</v>
      </c>
      <c r="J61" s="8"/>
      <c r="K61" s="8"/>
      <c r="L61" s="13"/>
    </row>
    <row r="62" spans="1:12">
      <c r="A62" s="7">
        <v>42776</v>
      </c>
      <c r="B62" s="1" t="s">
        <v>453</v>
      </c>
      <c r="C62" s="8">
        <v>200000</v>
      </c>
      <c r="D62" s="17">
        <v>22</v>
      </c>
      <c r="E62" s="8"/>
      <c r="F62" s="14"/>
      <c r="G62" s="10">
        <f t="shared" si="0"/>
        <v>259502.81000000006</v>
      </c>
      <c r="H62" s="2" t="s">
        <v>454</v>
      </c>
      <c r="J62" s="8"/>
      <c r="K62" s="8"/>
      <c r="L62" s="13"/>
    </row>
    <row r="63" spans="1:12">
      <c r="A63" s="7">
        <v>42776</v>
      </c>
      <c r="B63" s="1" t="s">
        <v>455</v>
      </c>
      <c r="C63" s="8">
        <v>13698.43</v>
      </c>
      <c r="D63" s="17">
        <v>28</v>
      </c>
      <c r="E63" s="8"/>
      <c r="F63" s="14"/>
      <c r="G63" s="10">
        <f t="shared" si="0"/>
        <v>273201.24000000005</v>
      </c>
      <c r="H63" s="2" t="s">
        <v>456</v>
      </c>
      <c r="J63" s="8"/>
      <c r="K63" s="8"/>
      <c r="L63" s="13"/>
    </row>
    <row r="64" spans="1:12">
      <c r="A64" s="7">
        <v>42776</v>
      </c>
      <c r="B64" s="1" t="s">
        <v>457</v>
      </c>
      <c r="C64" s="8">
        <v>3169</v>
      </c>
      <c r="D64" s="17">
        <v>29</v>
      </c>
      <c r="E64" s="8"/>
      <c r="F64" s="14"/>
      <c r="G64" s="10">
        <f t="shared" si="0"/>
        <v>276370.24000000005</v>
      </c>
      <c r="H64" s="2" t="s">
        <v>458</v>
      </c>
      <c r="J64" s="8"/>
      <c r="K64" s="8"/>
      <c r="L64" s="13"/>
    </row>
    <row r="65" spans="1:12">
      <c r="A65" s="7">
        <v>42776</v>
      </c>
      <c r="B65" s="1" t="s">
        <v>459</v>
      </c>
      <c r="C65" s="8">
        <v>66059.5</v>
      </c>
      <c r="D65" s="17">
        <v>23</v>
      </c>
      <c r="E65" s="8"/>
      <c r="F65" s="14"/>
      <c r="G65" s="10">
        <f t="shared" si="0"/>
        <v>342429.74000000005</v>
      </c>
      <c r="H65" s="2" t="s">
        <v>460</v>
      </c>
      <c r="J65" s="8"/>
      <c r="K65" s="8"/>
      <c r="L65" s="13"/>
    </row>
    <row r="66" spans="1:12">
      <c r="A66" s="3">
        <v>42779</v>
      </c>
      <c r="B66" s="4" t="s">
        <v>461</v>
      </c>
      <c r="C66" s="5"/>
      <c r="D66" s="17"/>
      <c r="E66" s="5">
        <v>70.53</v>
      </c>
      <c r="F66" s="14">
        <v>15</v>
      </c>
      <c r="G66" s="10">
        <f t="shared" si="0"/>
        <v>342359.21</v>
      </c>
      <c r="J66" s="8"/>
      <c r="K66" s="8"/>
      <c r="L66" s="13"/>
    </row>
    <row r="67" spans="1:12">
      <c r="A67" s="3">
        <v>42779</v>
      </c>
      <c r="B67" s="6" t="s">
        <v>462</v>
      </c>
      <c r="C67" s="5"/>
      <c r="D67" s="17"/>
      <c r="E67" s="5">
        <v>11.28</v>
      </c>
      <c r="F67" s="14">
        <v>15</v>
      </c>
      <c r="G67" s="10">
        <f t="shared" si="0"/>
        <v>342347.93</v>
      </c>
      <c r="J67" s="8"/>
      <c r="K67" s="8"/>
      <c r="L67" s="13"/>
    </row>
    <row r="68" spans="1:12">
      <c r="A68" s="7">
        <v>42779</v>
      </c>
      <c r="B68" s="1" t="s">
        <v>463</v>
      </c>
      <c r="C68" s="8">
        <v>15362.03</v>
      </c>
      <c r="D68" s="17">
        <v>21</v>
      </c>
      <c r="E68" s="8"/>
      <c r="F68" s="14"/>
      <c r="G68" s="10">
        <f t="shared" si="0"/>
        <v>357709.96</v>
      </c>
      <c r="H68" s="2" t="s">
        <v>464</v>
      </c>
      <c r="J68" s="8"/>
      <c r="K68" s="8"/>
      <c r="L68" s="13"/>
    </row>
    <row r="69" spans="1:12">
      <c r="A69" s="3">
        <v>42779</v>
      </c>
      <c r="B69" s="4" t="s">
        <v>465</v>
      </c>
      <c r="C69" s="5"/>
      <c r="D69" s="17"/>
      <c r="E69" s="5">
        <v>133.22999999999999</v>
      </c>
      <c r="F69" s="14">
        <v>15</v>
      </c>
      <c r="G69" s="10">
        <f t="shared" ref="G69:G132" si="1">+G68+C69-E69</f>
        <v>357576.73000000004</v>
      </c>
      <c r="J69" s="8"/>
      <c r="K69" s="8"/>
      <c r="L69" s="13"/>
    </row>
    <row r="70" spans="1:12">
      <c r="A70" s="3">
        <v>42779</v>
      </c>
      <c r="B70" s="6" t="s">
        <v>466</v>
      </c>
      <c r="C70" s="5"/>
      <c r="D70" s="17"/>
      <c r="E70" s="5">
        <v>21.32</v>
      </c>
      <c r="F70" s="14">
        <v>15</v>
      </c>
      <c r="G70" s="10">
        <f t="shared" si="1"/>
        <v>357555.41000000003</v>
      </c>
      <c r="J70" s="8"/>
      <c r="K70" s="8"/>
      <c r="L70" s="13"/>
    </row>
    <row r="71" spans="1:12">
      <c r="A71" s="7">
        <v>42779</v>
      </c>
      <c r="B71" s="1" t="s">
        <v>467</v>
      </c>
      <c r="C71" s="8">
        <v>13536.21</v>
      </c>
      <c r="D71" s="17">
        <v>32</v>
      </c>
      <c r="E71" s="8"/>
      <c r="F71" s="14"/>
      <c r="G71" s="10">
        <f t="shared" si="1"/>
        <v>371091.62000000005</v>
      </c>
      <c r="H71" s="2" t="s">
        <v>468</v>
      </c>
      <c r="J71" s="8"/>
      <c r="K71" s="8"/>
      <c r="L71" s="13"/>
    </row>
    <row r="72" spans="1:12">
      <c r="A72" s="3">
        <v>42779</v>
      </c>
      <c r="B72" s="4" t="s">
        <v>469</v>
      </c>
      <c r="C72" s="5"/>
      <c r="D72" s="17"/>
      <c r="E72" s="5">
        <v>112.58</v>
      </c>
      <c r="F72" s="14">
        <v>15</v>
      </c>
      <c r="G72" s="10">
        <f t="shared" si="1"/>
        <v>370979.04000000004</v>
      </c>
      <c r="J72" s="8"/>
      <c r="K72" s="8"/>
      <c r="L72" s="13"/>
    </row>
    <row r="73" spans="1:12">
      <c r="A73" s="3">
        <v>42779</v>
      </c>
      <c r="B73" s="6" t="s">
        <v>470</v>
      </c>
      <c r="C73" s="5"/>
      <c r="D73" s="17"/>
      <c r="E73" s="5">
        <v>18.010000000000002</v>
      </c>
      <c r="F73" s="14">
        <v>15</v>
      </c>
      <c r="G73" s="10">
        <f t="shared" si="1"/>
        <v>370961.03</v>
      </c>
      <c r="J73" s="8"/>
      <c r="K73" s="8"/>
      <c r="L73" s="13"/>
    </row>
    <row r="74" spans="1:12">
      <c r="A74" s="3">
        <v>42779</v>
      </c>
      <c r="B74" s="4" t="s">
        <v>471</v>
      </c>
      <c r="C74" s="5"/>
      <c r="D74" s="17"/>
      <c r="E74" s="5">
        <v>91.83</v>
      </c>
      <c r="F74" s="14">
        <v>15</v>
      </c>
      <c r="G74" s="10">
        <f t="shared" si="1"/>
        <v>370869.2</v>
      </c>
      <c r="J74" s="8"/>
      <c r="K74" s="8"/>
      <c r="L74" s="13"/>
    </row>
    <row r="75" spans="1:12">
      <c r="A75" s="3">
        <v>42779</v>
      </c>
      <c r="B75" s="6" t="s">
        <v>472</v>
      </c>
      <c r="C75" s="5"/>
      <c r="D75" s="17"/>
      <c r="E75" s="5">
        <v>14.69</v>
      </c>
      <c r="F75" s="14">
        <v>15</v>
      </c>
      <c r="G75" s="10">
        <f t="shared" si="1"/>
        <v>370854.51</v>
      </c>
      <c r="J75" s="8"/>
      <c r="K75" s="8"/>
      <c r="L75" s="13"/>
    </row>
    <row r="76" spans="1:12">
      <c r="A76" s="7">
        <v>42779</v>
      </c>
      <c r="B76" s="1" t="s">
        <v>473</v>
      </c>
      <c r="C76" s="8">
        <v>65000</v>
      </c>
      <c r="D76" s="17">
        <v>34</v>
      </c>
      <c r="E76" s="8"/>
      <c r="F76" s="14"/>
      <c r="G76" s="10">
        <f t="shared" si="1"/>
        <v>435854.51</v>
      </c>
      <c r="H76" s="2" t="s">
        <v>474</v>
      </c>
      <c r="J76" s="8"/>
      <c r="K76" s="8"/>
      <c r="L76" s="13"/>
    </row>
    <row r="77" spans="1:12">
      <c r="A77" s="7">
        <v>42779</v>
      </c>
      <c r="B77" s="1" t="s">
        <v>475</v>
      </c>
      <c r="C77" s="8">
        <v>0</v>
      </c>
      <c r="D77" s="17"/>
      <c r="E77" s="8"/>
      <c r="F77" s="14"/>
      <c r="G77" s="10">
        <f t="shared" si="1"/>
        <v>435854.51</v>
      </c>
      <c r="J77" s="8"/>
      <c r="K77" s="8"/>
      <c r="L77" s="13"/>
    </row>
    <row r="78" spans="1:12">
      <c r="A78" s="7">
        <v>42779</v>
      </c>
      <c r="B78" s="1" t="s">
        <v>476</v>
      </c>
      <c r="C78" s="8">
        <v>1936.93</v>
      </c>
      <c r="D78" s="17">
        <v>30</v>
      </c>
      <c r="E78" s="8"/>
      <c r="F78" s="14"/>
      <c r="G78" s="10">
        <f t="shared" si="1"/>
        <v>437791.44</v>
      </c>
      <c r="H78" s="2" t="s">
        <v>477</v>
      </c>
      <c r="J78" s="8"/>
      <c r="K78" s="8"/>
      <c r="L78" s="13"/>
    </row>
    <row r="79" spans="1:12">
      <c r="A79" s="7">
        <v>42779</v>
      </c>
      <c r="B79" s="1" t="s">
        <v>478</v>
      </c>
      <c r="C79" s="8">
        <v>0</v>
      </c>
      <c r="D79" s="17"/>
      <c r="E79" s="8"/>
      <c r="F79" s="14"/>
      <c r="G79" s="10">
        <f t="shared" si="1"/>
        <v>437791.44</v>
      </c>
      <c r="J79" s="8"/>
      <c r="K79" s="8"/>
      <c r="L79" s="13"/>
    </row>
    <row r="80" spans="1:12">
      <c r="A80" s="7">
        <v>42779</v>
      </c>
      <c r="B80" s="1" t="s">
        <v>479</v>
      </c>
      <c r="C80" s="8">
        <v>4395</v>
      </c>
      <c r="D80" s="17">
        <v>31</v>
      </c>
      <c r="E80" s="8"/>
      <c r="F80" s="14"/>
      <c r="G80" s="10">
        <f t="shared" si="1"/>
        <v>442186.44</v>
      </c>
      <c r="H80" s="2" t="s">
        <v>480</v>
      </c>
      <c r="J80" s="8"/>
      <c r="K80" s="8"/>
      <c r="L80" s="13"/>
    </row>
    <row r="81" spans="1:12">
      <c r="A81" s="7">
        <v>42779</v>
      </c>
      <c r="B81" s="1" t="s">
        <v>481</v>
      </c>
      <c r="C81" s="8">
        <v>0</v>
      </c>
      <c r="D81" s="17"/>
      <c r="E81" s="8"/>
      <c r="F81" s="14"/>
      <c r="G81" s="10">
        <f t="shared" si="1"/>
        <v>442186.44</v>
      </c>
      <c r="J81" s="8"/>
      <c r="K81" s="8"/>
      <c r="L81" s="13"/>
    </row>
    <row r="82" spans="1:12">
      <c r="A82" s="7">
        <v>42779</v>
      </c>
      <c r="B82" s="1" t="s">
        <v>482</v>
      </c>
      <c r="C82" s="8">
        <v>3250</v>
      </c>
      <c r="D82" s="17">
        <v>35</v>
      </c>
      <c r="E82" s="8"/>
      <c r="F82" s="14"/>
      <c r="G82" s="10">
        <f t="shared" si="1"/>
        <v>445436.44</v>
      </c>
      <c r="H82" s="2" t="s">
        <v>483</v>
      </c>
      <c r="J82" s="8"/>
      <c r="K82" s="8"/>
      <c r="L82" s="13"/>
    </row>
    <row r="83" spans="1:12">
      <c r="A83" s="7">
        <v>42779</v>
      </c>
      <c r="B83" s="1" t="s">
        <v>484</v>
      </c>
      <c r="C83" s="8"/>
      <c r="D83" s="17"/>
      <c r="E83" s="8">
        <v>435000</v>
      </c>
      <c r="F83" s="14">
        <v>6</v>
      </c>
      <c r="G83" s="10">
        <f t="shared" si="1"/>
        <v>10436.440000000002</v>
      </c>
      <c r="J83" s="8"/>
      <c r="K83" s="8"/>
      <c r="L83" s="13"/>
    </row>
    <row r="84" spans="1:12">
      <c r="A84" s="7">
        <v>42779</v>
      </c>
      <c r="B84" s="1" t="s">
        <v>485</v>
      </c>
      <c r="C84" s="8">
        <v>593400</v>
      </c>
      <c r="D84" s="17">
        <v>36</v>
      </c>
      <c r="E84" s="8"/>
      <c r="F84" s="14"/>
      <c r="G84" s="10">
        <f t="shared" si="1"/>
        <v>603836.43999999994</v>
      </c>
      <c r="H84" s="2" t="s">
        <v>486</v>
      </c>
      <c r="J84" s="8"/>
      <c r="K84" s="8"/>
      <c r="L84" s="13"/>
    </row>
    <row r="85" spans="1:12">
      <c r="A85" s="7">
        <v>42779</v>
      </c>
      <c r="B85" s="1" t="s">
        <v>487</v>
      </c>
      <c r="C85" s="8">
        <v>593400</v>
      </c>
      <c r="D85" s="17">
        <v>37</v>
      </c>
      <c r="E85" s="8"/>
      <c r="F85" s="14"/>
      <c r="G85" s="10">
        <f t="shared" si="1"/>
        <v>1197236.44</v>
      </c>
      <c r="H85" s="2" t="s">
        <v>488</v>
      </c>
      <c r="J85" s="8"/>
      <c r="K85" s="8"/>
      <c r="L85" s="13"/>
    </row>
    <row r="86" spans="1:12">
      <c r="A86" s="7">
        <v>42779</v>
      </c>
      <c r="B86" s="1" t="s">
        <v>489</v>
      </c>
      <c r="C86" s="8">
        <v>593400</v>
      </c>
      <c r="D86" s="17">
        <v>38</v>
      </c>
      <c r="E86" s="8"/>
      <c r="F86" s="14"/>
      <c r="G86" s="10">
        <f t="shared" si="1"/>
        <v>1790636.44</v>
      </c>
      <c r="H86" s="2" t="s">
        <v>490</v>
      </c>
      <c r="J86" s="8"/>
      <c r="K86" s="8"/>
      <c r="L86" s="13"/>
    </row>
    <row r="87" spans="1:12">
      <c r="A87" s="7">
        <v>42780</v>
      </c>
      <c r="B87" s="1" t="s">
        <v>491</v>
      </c>
      <c r="C87" s="8">
        <v>47692.02</v>
      </c>
      <c r="D87" s="17">
        <v>39</v>
      </c>
      <c r="E87" s="8"/>
      <c r="F87" s="14"/>
      <c r="G87" s="10">
        <f t="shared" si="1"/>
        <v>1838328.46</v>
      </c>
      <c r="H87" s="2" t="s">
        <v>492</v>
      </c>
      <c r="J87" s="8"/>
      <c r="K87" s="8"/>
      <c r="L87" s="13"/>
    </row>
    <row r="88" spans="1:12">
      <c r="A88" s="3">
        <v>42780</v>
      </c>
      <c r="B88" s="4" t="s">
        <v>493</v>
      </c>
      <c r="C88" s="5"/>
      <c r="D88" s="17"/>
      <c r="E88" s="5">
        <v>166.92</v>
      </c>
      <c r="F88" s="14">
        <v>15</v>
      </c>
      <c r="G88" s="10">
        <f t="shared" si="1"/>
        <v>1838161.54</v>
      </c>
      <c r="J88" s="8"/>
      <c r="K88" s="8"/>
      <c r="L88" s="13"/>
    </row>
    <row r="89" spans="1:12">
      <c r="A89" s="3">
        <v>42780</v>
      </c>
      <c r="B89" s="4" t="s">
        <v>494</v>
      </c>
      <c r="C89" s="5"/>
      <c r="D89" s="17"/>
      <c r="E89" s="5">
        <v>440</v>
      </c>
      <c r="F89" s="14">
        <v>15</v>
      </c>
      <c r="G89" s="10">
        <f t="shared" si="1"/>
        <v>1837721.54</v>
      </c>
      <c r="J89" s="8"/>
      <c r="K89" s="8"/>
      <c r="L89" s="13"/>
    </row>
    <row r="90" spans="1:12">
      <c r="A90" s="3">
        <v>42780</v>
      </c>
      <c r="B90" s="6" t="s">
        <v>495</v>
      </c>
      <c r="C90" s="5"/>
      <c r="D90" s="17"/>
      <c r="E90" s="5">
        <v>26.71</v>
      </c>
      <c r="F90" s="14">
        <v>15</v>
      </c>
      <c r="G90" s="10">
        <f t="shared" si="1"/>
        <v>1837694.83</v>
      </c>
      <c r="J90" s="8"/>
      <c r="K90" s="8"/>
      <c r="L90" s="13"/>
    </row>
    <row r="91" spans="1:12">
      <c r="A91" s="3">
        <v>42780</v>
      </c>
      <c r="B91" s="6" t="s">
        <v>496</v>
      </c>
      <c r="C91" s="5"/>
      <c r="D91" s="17"/>
      <c r="E91" s="5">
        <v>70.400000000000006</v>
      </c>
      <c r="F91" s="14">
        <v>15</v>
      </c>
      <c r="G91" s="10">
        <f t="shared" si="1"/>
        <v>1837624.4300000002</v>
      </c>
      <c r="J91" s="8"/>
      <c r="K91" s="8"/>
      <c r="L91" s="13"/>
    </row>
    <row r="92" spans="1:12">
      <c r="A92" s="7">
        <v>42780</v>
      </c>
      <c r="B92" s="1" t="s">
        <v>497</v>
      </c>
      <c r="C92" s="8">
        <v>50317.18</v>
      </c>
      <c r="D92" s="17">
        <v>41</v>
      </c>
      <c r="E92" s="8"/>
      <c r="F92" s="14"/>
      <c r="G92" s="10">
        <f t="shared" si="1"/>
        <v>1887941.61</v>
      </c>
      <c r="H92" s="2" t="s">
        <v>498</v>
      </c>
      <c r="J92" s="8"/>
      <c r="K92" s="8"/>
      <c r="L92" s="13"/>
    </row>
    <row r="93" spans="1:12">
      <c r="A93" s="7">
        <v>42780</v>
      </c>
      <c r="B93" s="1" t="s">
        <v>499</v>
      </c>
      <c r="C93" s="8">
        <v>3250</v>
      </c>
      <c r="D93" s="17">
        <v>42</v>
      </c>
      <c r="E93" s="8"/>
      <c r="F93" s="14"/>
      <c r="G93" s="10">
        <f t="shared" si="1"/>
        <v>1891191.61</v>
      </c>
      <c r="H93" s="2" t="s">
        <v>500</v>
      </c>
      <c r="J93" s="8"/>
      <c r="K93" s="8"/>
      <c r="L93" s="13"/>
    </row>
    <row r="94" spans="1:12">
      <c r="A94" s="7">
        <v>42780</v>
      </c>
      <c r="B94" s="1" t="s">
        <v>501</v>
      </c>
      <c r="C94" s="8">
        <v>1970</v>
      </c>
      <c r="D94" s="17">
        <v>54</v>
      </c>
      <c r="E94" s="8"/>
      <c r="F94" s="14"/>
      <c r="G94" s="10">
        <f t="shared" si="1"/>
        <v>1893161.61</v>
      </c>
      <c r="H94" s="2" t="s">
        <v>502</v>
      </c>
      <c r="J94" s="8"/>
      <c r="K94" s="8"/>
      <c r="L94" s="13"/>
    </row>
    <row r="95" spans="1:12">
      <c r="A95" s="7">
        <v>42780</v>
      </c>
      <c r="B95" s="1" t="s">
        <v>503</v>
      </c>
      <c r="C95" s="8"/>
      <c r="D95" s="17"/>
      <c r="E95" s="8">
        <v>900000</v>
      </c>
      <c r="F95" s="14">
        <v>4</v>
      </c>
      <c r="G95" s="10">
        <f t="shared" si="1"/>
        <v>993161.6100000001</v>
      </c>
      <c r="J95" s="8"/>
      <c r="K95" s="8"/>
      <c r="L95" s="13"/>
    </row>
    <row r="96" spans="1:12">
      <c r="A96" s="7">
        <v>42780</v>
      </c>
      <c r="B96" s="1" t="s">
        <v>504</v>
      </c>
      <c r="C96" s="8">
        <v>1099</v>
      </c>
      <c r="D96" s="17">
        <v>48</v>
      </c>
      <c r="E96" s="8"/>
      <c r="F96" s="14"/>
      <c r="G96" s="10">
        <f t="shared" si="1"/>
        <v>994260.6100000001</v>
      </c>
      <c r="H96" s="2" t="s">
        <v>505</v>
      </c>
      <c r="J96" s="8"/>
      <c r="K96" s="8"/>
      <c r="L96" s="13"/>
    </row>
    <row r="97" spans="1:12">
      <c r="A97" s="7">
        <v>42780</v>
      </c>
      <c r="B97" s="1" t="s">
        <v>506</v>
      </c>
      <c r="C97" s="8">
        <v>0</v>
      </c>
      <c r="D97" s="17"/>
      <c r="E97" s="8"/>
      <c r="F97" s="14"/>
      <c r="G97" s="10">
        <f t="shared" si="1"/>
        <v>994260.6100000001</v>
      </c>
      <c r="J97" s="8"/>
      <c r="K97" s="8"/>
      <c r="L97" s="13"/>
    </row>
    <row r="98" spans="1:12">
      <c r="A98" s="3">
        <v>42781</v>
      </c>
      <c r="B98" s="6" t="s">
        <v>507</v>
      </c>
      <c r="C98" s="5"/>
      <c r="D98" s="17"/>
      <c r="E98" s="5">
        <v>5.8</v>
      </c>
      <c r="F98" s="14">
        <v>15</v>
      </c>
      <c r="G98" s="10">
        <f t="shared" si="1"/>
        <v>994254.81</v>
      </c>
      <c r="J98" s="8"/>
      <c r="K98" s="8"/>
      <c r="L98" s="13"/>
    </row>
    <row r="99" spans="1:12">
      <c r="A99" s="3">
        <v>42781</v>
      </c>
      <c r="B99" s="4" t="s">
        <v>508</v>
      </c>
      <c r="C99" s="5"/>
      <c r="D99" s="17"/>
      <c r="E99" s="5">
        <v>36.270000000000003</v>
      </c>
      <c r="F99" s="14">
        <v>15</v>
      </c>
      <c r="G99" s="10">
        <f t="shared" si="1"/>
        <v>994218.54</v>
      </c>
      <c r="J99" s="8"/>
      <c r="K99" s="8"/>
      <c r="L99" s="13"/>
    </row>
    <row r="100" spans="1:12">
      <c r="A100" s="7">
        <v>42781</v>
      </c>
      <c r="B100" s="1" t="s">
        <v>509</v>
      </c>
      <c r="C100" s="8">
        <v>3297.02</v>
      </c>
      <c r="D100" s="17">
        <v>43</v>
      </c>
      <c r="E100" s="8"/>
      <c r="F100" s="14"/>
      <c r="G100" s="10">
        <f t="shared" si="1"/>
        <v>997515.56</v>
      </c>
      <c r="H100" s="2" t="s">
        <v>510</v>
      </c>
      <c r="J100" s="8"/>
      <c r="K100" s="8"/>
      <c r="L100" s="13"/>
    </row>
    <row r="101" spans="1:12">
      <c r="A101" s="7">
        <v>42781</v>
      </c>
      <c r="B101" s="1" t="s">
        <v>511</v>
      </c>
      <c r="C101" s="8">
        <v>420</v>
      </c>
      <c r="D101" s="17">
        <v>51</v>
      </c>
      <c r="E101" s="8"/>
      <c r="F101" s="14"/>
      <c r="G101" s="10">
        <f t="shared" si="1"/>
        <v>997935.56</v>
      </c>
      <c r="H101" s="2" t="s">
        <v>452</v>
      </c>
      <c r="J101" s="8"/>
      <c r="K101" s="8"/>
      <c r="L101" s="13"/>
    </row>
    <row r="102" spans="1:12">
      <c r="A102" s="7">
        <v>42781</v>
      </c>
      <c r="B102" s="1" t="s">
        <v>512</v>
      </c>
      <c r="C102" s="8">
        <v>98000</v>
      </c>
      <c r="D102" s="17">
        <v>46</v>
      </c>
      <c r="E102" s="8"/>
      <c r="F102" s="14"/>
      <c r="G102" s="10">
        <f t="shared" si="1"/>
        <v>1095935.56</v>
      </c>
      <c r="H102" s="2" t="s">
        <v>513</v>
      </c>
      <c r="J102" s="8"/>
      <c r="K102" s="8"/>
      <c r="L102" s="13"/>
    </row>
    <row r="103" spans="1:12">
      <c r="A103" s="7">
        <v>42781</v>
      </c>
      <c r="B103" s="1" t="s">
        <v>514</v>
      </c>
      <c r="C103" s="8">
        <v>65000</v>
      </c>
      <c r="D103" s="17">
        <v>45</v>
      </c>
      <c r="E103" s="8"/>
      <c r="F103" s="14"/>
      <c r="G103" s="10">
        <f t="shared" si="1"/>
        <v>1160935.56</v>
      </c>
      <c r="H103" s="2" t="s">
        <v>515</v>
      </c>
      <c r="J103" s="8"/>
      <c r="K103" s="8"/>
      <c r="L103" s="13"/>
    </row>
    <row r="104" spans="1:12">
      <c r="A104" s="7">
        <v>42781</v>
      </c>
      <c r="B104" s="1" t="s">
        <v>516</v>
      </c>
      <c r="C104" s="8"/>
      <c r="D104" s="17"/>
      <c r="E104" s="8">
        <v>0</v>
      </c>
      <c r="F104" s="14"/>
      <c r="G104" s="10">
        <f t="shared" si="1"/>
        <v>1160935.56</v>
      </c>
      <c r="J104" s="8"/>
      <c r="K104" s="8"/>
      <c r="L104" s="13"/>
    </row>
    <row r="105" spans="1:12">
      <c r="A105" s="7">
        <v>42781</v>
      </c>
      <c r="B105" s="1" t="s">
        <v>517</v>
      </c>
      <c r="C105" s="8"/>
      <c r="D105" s="17"/>
      <c r="E105" s="8">
        <v>900000</v>
      </c>
      <c r="F105" s="14">
        <v>5</v>
      </c>
      <c r="G105" s="10">
        <f t="shared" si="1"/>
        <v>260935.56000000006</v>
      </c>
      <c r="J105" s="8"/>
      <c r="K105" s="8"/>
      <c r="L105" s="13"/>
    </row>
    <row r="106" spans="1:12">
      <c r="A106" s="7">
        <v>42782</v>
      </c>
      <c r="B106" s="1" t="s">
        <v>518</v>
      </c>
      <c r="C106" s="8">
        <v>3744.08</v>
      </c>
      <c r="D106" s="17">
        <v>44</v>
      </c>
      <c r="E106" s="8"/>
      <c r="F106" s="14"/>
      <c r="G106" s="10">
        <f t="shared" si="1"/>
        <v>264679.64000000007</v>
      </c>
      <c r="H106" s="2" t="s">
        <v>519</v>
      </c>
      <c r="J106" s="8"/>
      <c r="K106" s="8"/>
      <c r="L106" s="13"/>
    </row>
    <row r="107" spans="1:12">
      <c r="A107" s="3">
        <v>42782</v>
      </c>
      <c r="B107" s="4" t="s">
        <v>520</v>
      </c>
      <c r="C107" s="5"/>
      <c r="D107" s="17"/>
      <c r="E107" s="5">
        <v>10.72</v>
      </c>
      <c r="F107" s="14">
        <v>15</v>
      </c>
      <c r="G107" s="5">
        <f t="shared" si="1"/>
        <v>264668.9200000001</v>
      </c>
      <c r="J107" s="8"/>
      <c r="K107" s="8"/>
      <c r="L107" s="13"/>
    </row>
    <row r="108" spans="1:12">
      <c r="A108" s="3">
        <v>42782</v>
      </c>
      <c r="B108" s="6" t="s">
        <v>521</v>
      </c>
      <c r="C108" s="5"/>
      <c r="D108" s="17"/>
      <c r="E108" s="5">
        <v>1.72</v>
      </c>
      <c r="F108" s="14">
        <v>15</v>
      </c>
      <c r="G108" s="5">
        <f t="shared" si="1"/>
        <v>264667.20000000013</v>
      </c>
      <c r="J108" s="8"/>
      <c r="K108" s="8"/>
      <c r="L108" s="13"/>
    </row>
    <row r="109" spans="1:12">
      <c r="A109" s="3">
        <v>42782</v>
      </c>
      <c r="B109" s="4" t="s">
        <v>522</v>
      </c>
      <c r="C109" s="5"/>
      <c r="D109" s="17"/>
      <c r="E109" s="5">
        <v>35.75</v>
      </c>
      <c r="F109" s="14">
        <v>15</v>
      </c>
      <c r="G109" s="5">
        <f t="shared" si="1"/>
        <v>264631.45000000013</v>
      </c>
      <c r="J109" s="8"/>
      <c r="K109" s="8"/>
      <c r="L109" s="13"/>
    </row>
    <row r="110" spans="1:12">
      <c r="A110" s="3">
        <v>42782</v>
      </c>
      <c r="B110" s="6" t="s">
        <v>523</v>
      </c>
      <c r="C110" s="5"/>
      <c r="D110" s="17"/>
      <c r="E110" s="5">
        <v>5.72</v>
      </c>
      <c r="F110" s="14">
        <v>15</v>
      </c>
      <c r="G110" s="5">
        <f t="shared" si="1"/>
        <v>264625.73000000016</v>
      </c>
      <c r="J110" s="8"/>
      <c r="K110" s="8"/>
      <c r="L110" s="13"/>
    </row>
    <row r="111" spans="1:12">
      <c r="A111" s="7">
        <v>42782</v>
      </c>
      <c r="B111" s="1" t="s">
        <v>524</v>
      </c>
      <c r="C111" s="8"/>
      <c r="D111" s="17"/>
      <c r="E111" s="8">
        <v>254000</v>
      </c>
      <c r="F111" s="14">
        <v>7</v>
      </c>
      <c r="G111" s="10">
        <f t="shared" si="1"/>
        <v>10625.730000000156</v>
      </c>
      <c r="J111" s="8"/>
      <c r="K111" s="8"/>
      <c r="L111" s="13"/>
    </row>
    <row r="112" spans="1:12">
      <c r="A112" s="7">
        <v>42782</v>
      </c>
      <c r="B112" s="1" t="s">
        <v>525</v>
      </c>
      <c r="C112" s="8">
        <v>1099</v>
      </c>
      <c r="D112" s="17">
        <v>52</v>
      </c>
      <c r="E112" s="8"/>
      <c r="F112" s="14"/>
      <c r="G112" s="10">
        <f t="shared" si="1"/>
        <v>11724.730000000156</v>
      </c>
      <c r="H112" s="2" t="s">
        <v>526</v>
      </c>
      <c r="J112" s="8"/>
      <c r="K112" s="8"/>
      <c r="L112" s="13"/>
    </row>
    <row r="113" spans="1:12">
      <c r="A113" s="7">
        <v>42783</v>
      </c>
      <c r="B113" s="1" t="s">
        <v>527</v>
      </c>
      <c r="C113" s="8">
        <v>36017.03</v>
      </c>
      <c r="D113" s="17">
        <v>47</v>
      </c>
      <c r="E113" s="8"/>
      <c r="F113" s="14"/>
      <c r="G113" s="10">
        <f t="shared" si="1"/>
        <v>47741.760000000155</v>
      </c>
      <c r="H113" s="2" t="s">
        <v>528</v>
      </c>
      <c r="J113" s="8"/>
      <c r="K113" s="8"/>
      <c r="L113" s="13"/>
    </row>
    <row r="114" spans="1:12">
      <c r="A114" s="3">
        <v>42783</v>
      </c>
      <c r="B114" s="4" t="s">
        <v>529</v>
      </c>
      <c r="C114" s="5"/>
      <c r="D114" s="17"/>
      <c r="E114" s="5">
        <v>114.3</v>
      </c>
      <c r="F114" s="14">
        <v>15</v>
      </c>
      <c r="G114" s="5">
        <f t="shared" si="1"/>
        <v>47627.460000000152</v>
      </c>
      <c r="J114" s="8"/>
      <c r="K114" s="8"/>
      <c r="L114" s="13"/>
    </row>
    <row r="115" spans="1:12">
      <c r="A115" s="3">
        <v>42783</v>
      </c>
      <c r="B115" s="6" t="s">
        <v>530</v>
      </c>
      <c r="C115" s="5"/>
      <c r="D115" s="17"/>
      <c r="E115" s="5">
        <v>18.29</v>
      </c>
      <c r="F115" s="14">
        <v>15</v>
      </c>
      <c r="G115" s="5">
        <f t="shared" si="1"/>
        <v>47609.170000000151</v>
      </c>
      <c r="J115" s="8"/>
      <c r="K115" s="8"/>
      <c r="L115" s="13"/>
    </row>
    <row r="116" spans="1:12">
      <c r="A116" s="3">
        <v>42783</v>
      </c>
      <c r="B116" s="4" t="s">
        <v>531</v>
      </c>
      <c r="C116" s="5"/>
      <c r="D116" s="17"/>
      <c r="E116" s="5">
        <v>338.25</v>
      </c>
      <c r="F116" s="14">
        <v>15</v>
      </c>
      <c r="G116" s="5">
        <f t="shared" si="1"/>
        <v>47270.920000000151</v>
      </c>
      <c r="J116" s="8"/>
      <c r="K116" s="8"/>
      <c r="L116" s="13"/>
    </row>
    <row r="117" spans="1:12">
      <c r="A117" s="3">
        <v>42783</v>
      </c>
      <c r="B117" s="6" t="s">
        <v>532</v>
      </c>
      <c r="C117" s="5"/>
      <c r="D117" s="17"/>
      <c r="E117" s="5">
        <v>54.12</v>
      </c>
      <c r="F117" s="14">
        <v>15</v>
      </c>
      <c r="G117" s="5">
        <f t="shared" si="1"/>
        <v>47216.800000000148</v>
      </c>
      <c r="J117" s="8"/>
      <c r="K117" s="8"/>
      <c r="L117" s="13"/>
    </row>
    <row r="118" spans="1:12">
      <c r="A118" s="7">
        <v>42783</v>
      </c>
      <c r="B118" s="1" t="s">
        <v>533</v>
      </c>
      <c r="C118" s="8">
        <v>27717.46</v>
      </c>
      <c r="D118" s="17">
        <v>57</v>
      </c>
      <c r="E118" s="8"/>
      <c r="F118" s="14"/>
      <c r="G118" s="10">
        <f t="shared" si="1"/>
        <v>74934.260000000155</v>
      </c>
      <c r="H118" s="2" t="s">
        <v>534</v>
      </c>
      <c r="J118" s="8"/>
      <c r="K118" s="8"/>
      <c r="L118" s="13"/>
    </row>
    <row r="119" spans="1:12">
      <c r="A119" s="7">
        <v>42783</v>
      </c>
      <c r="B119" s="1" t="s">
        <v>535</v>
      </c>
      <c r="C119" s="8"/>
      <c r="D119" s="17"/>
      <c r="E119" s="8">
        <v>64000</v>
      </c>
      <c r="F119" s="14">
        <v>8</v>
      </c>
      <c r="G119" s="10">
        <f t="shared" si="1"/>
        <v>10934.260000000155</v>
      </c>
      <c r="J119" s="8"/>
      <c r="K119" s="8"/>
      <c r="L119" s="13"/>
    </row>
    <row r="120" spans="1:12">
      <c r="A120" s="7">
        <v>42783</v>
      </c>
      <c r="B120" s="1" t="s">
        <v>536</v>
      </c>
      <c r="C120" s="8">
        <v>70000</v>
      </c>
      <c r="D120" s="17">
        <v>53</v>
      </c>
      <c r="E120" s="8"/>
      <c r="F120" s="14"/>
      <c r="G120" s="10">
        <f t="shared" si="1"/>
        <v>80934.260000000155</v>
      </c>
      <c r="H120" s="2" t="s">
        <v>537</v>
      </c>
      <c r="J120" s="8"/>
      <c r="K120" s="8"/>
      <c r="L120" s="13"/>
    </row>
    <row r="121" spans="1:12">
      <c r="A121" s="7">
        <v>42783</v>
      </c>
      <c r="B121" s="1" t="s">
        <v>538</v>
      </c>
      <c r="C121" s="8">
        <v>1099</v>
      </c>
      <c r="D121" s="17">
        <v>60</v>
      </c>
      <c r="E121" s="8"/>
      <c r="F121" s="14"/>
      <c r="G121" s="10">
        <f t="shared" si="1"/>
        <v>82033.260000000155</v>
      </c>
      <c r="H121" s="2" t="s">
        <v>539</v>
      </c>
      <c r="J121" s="8"/>
      <c r="K121" s="8"/>
      <c r="L121" s="13"/>
    </row>
    <row r="122" spans="1:12">
      <c r="A122" s="7">
        <v>42786</v>
      </c>
      <c r="B122" s="1" t="s">
        <v>540</v>
      </c>
      <c r="C122" s="8">
        <v>9765</v>
      </c>
      <c r="D122" s="17">
        <v>55</v>
      </c>
      <c r="E122" s="8"/>
      <c r="F122" s="14"/>
      <c r="G122" s="10">
        <f t="shared" si="1"/>
        <v>91798.260000000155</v>
      </c>
      <c r="H122" s="2" t="s">
        <v>541</v>
      </c>
      <c r="J122" s="8"/>
      <c r="K122" s="8"/>
    </row>
    <row r="123" spans="1:12">
      <c r="A123" s="3">
        <v>42786</v>
      </c>
      <c r="B123" s="4" t="s">
        <v>542</v>
      </c>
      <c r="C123" s="5"/>
      <c r="D123" s="17"/>
      <c r="E123" s="5">
        <v>202.79</v>
      </c>
      <c r="F123" s="14">
        <v>15</v>
      </c>
      <c r="G123" s="5">
        <f t="shared" si="1"/>
        <v>91595.470000000161</v>
      </c>
      <c r="J123" s="8"/>
      <c r="K123" s="8"/>
    </row>
    <row r="124" spans="1:12">
      <c r="A124" s="3">
        <v>42786</v>
      </c>
      <c r="B124" s="6" t="s">
        <v>543</v>
      </c>
      <c r="C124" s="5"/>
      <c r="D124" s="17"/>
      <c r="E124" s="5">
        <v>32.450000000000003</v>
      </c>
      <c r="F124" s="14">
        <v>15</v>
      </c>
      <c r="G124" s="5">
        <f t="shared" si="1"/>
        <v>91563.020000000164</v>
      </c>
      <c r="J124" s="8"/>
      <c r="K124" s="8"/>
    </row>
    <row r="125" spans="1:12">
      <c r="A125" s="3">
        <v>42786</v>
      </c>
      <c r="B125" s="4" t="s">
        <v>544</v>
      </c>
      <c r="C125" s="5"/>
      <c r="D125" s="17"/>
      <c r="E125" s="5">
        <v>4.62</v>
      </c>
      <c r="F125" s="14">
        <v>15</v>
      </c>
      <c r="G125" s="5">
        <f t="shared" si="1"/>
        <v>91558.400000000169</v>
      </c>
      <c r="J125" s="8"/>
      <c r="K125" s="8"/>
    </row>
    <row r="126" spans="1:12">
      <c r="A126" s="3">
        <v>42786</v>
      </c>
      <c r="B126" s="6" t="s">
        <v>545</v>
      </c>
      <c r="C126" s="5"/>
      <c r="D126" s="17"/>
      <c r="E126" s="5">
        <v>0.74</v>
      </c>
      <c r="F126" s="14">
        <v>15</v>
      </c>
      <c r="G126" s="5">
        <f t="shared" si="1"/>
        <v>91557.660000000164</v>
      </c>
      <c r="J126" s="8"/>
      <c r="K126" s="8"/>
    </row>
    <row r="127" spans="1:12">
      <c r="A127" s="7">
        <v>42786</v>
      </c>
      <c r="B127" s="1" t="s">
        <v>546</v>
      </c>
      <c r="C127" s="8">
        <v>22772.26</v>
      </c>
      <c r="D127" s="17">
        <v>56</v>
      </c>
      <c r="E127" s="8"/>
      <c r="F127" s="14"/>
      <c r="G127" s="10">
        <f t="shared" si="1"/>
        <v>114329.92000000016</v>
      </c>
      <c r="H127" s="2" t="s">
        <v>547</v>
      </c>
      <c r="J127" s="8"/>
      <c r="K127" s="8"/>
    </row>
    <row r="128" spans="1:12">
      <c r="A128" s="3">
        <v>42786</v>
      </c>
      <c r="B128" s="4" t="s">
        <v>548</v>
      </c>
      <c r="C128" s="5"/>
      <c r="D128" s="17"/>
      <c r="E128" s="5">
        <v>132.01</v>
      </c>
      <c r="F128" s="14">
        <v>15</v>
      </c>
      <c r="G128" s="5">
        <f t="shared" si="1"/>
        <v>114197.91000000016</v>
      </c>
      <c r="J128" s="8"/>
      <c r="K128" s="8"/>
    </row>
    <row r="129" spans="1:11">
      <c r="A129" s="3">
        <v>42786</v>
      </c>
      <c r="B129" s="6" t="s">
        <v>549</v>
      </c>
      <c r="C129" s="5"/>
      <c r="D129" s="17"/>
      <c r="E129" s="5">
        <v>21.12</v>
      </c>
      <c r="F129" s="14">
        <v>15</v>
      </c>
      <c r="G129" s="5">
        <f t="shared" si="1"/>
        <v>114176.79000000017</v>
      </c>
      <c r="J129" s="8"/>
      <c r="K129" s="8"/>
    </row>
    <row r="130" spans="1:11">
      <c r="A130" s="3">
        <v>42786</v>
      </c>
      <c r="B130" s="4" t="s">
        <v>550</v>
      </c>
      <c r="C130" s="5"/>
      <c r="D130" s="17"/>
      <c r="E130" s="5">
        <v>183.58</v>
      </c>
      <c r="F130" s="14">
        <v>15</v>
      </c>
      <c r="G130" s="5">
        <f t="shared" si="1"/>
        <v>113993.21000000017</v>
      </c>
      <c r="J130" s="8"/>
      <c r="K130" s="8"/>
    </row>
    <row r="131" spans="1:11">
      <c r="A131" s="3">
        <v>42786</v>
      </c>
      <c r="B131" s="6" t="s">
        <v>551</v>
      </c>
      <c r="C131" s="5"/>
      <c r="D131" s="17"/>
      <c r="E131" s="5">
        <v>29.37</v>
      </c>
      <c r="F131" s="14">
        <v>15</v>
      </c>
      <c r="G131" s="5">
        <f t="shared" si="1"/>
        <v>113963.84000000017</v>
      </c>
      <c r="J131" s="8"/>
      <c r="K131" s="8"/>
    </row>
    <row r="132" spans="1:11">
      <c r="A132" s="7">
        <v>42786</v>
      </c>
      <c r="B132" s="1" t="s">
        <v>552</v>
      </c>
      <c r="C132" s="8">
        <v>4395</v>
      </c>
      <c r="D132" s="17">
        <v>61</v>
      </c>
      <c r="E132" s="8"/>
      <c r="F132" s="14"/>
      <c r="G132" s="10">
        <f t="shared" si="1"/>
        <v>118358.84000000017</v>
      </c>
      <c r="H132" s="2" t="s">
        <v>553</v>
      </c>
      <c r="J132" s="8"/>
      <c r="K132" s="8"/>
    </row>
    <row r="133" spans="1:11">
      <c r="A133" s="7">
        <v>42786</v>
      </c>
      <c r="B133" s="1" t="s">
        <v>554</v>
      </c>
      <c r="C133" s="8">
        <v>180000</v>
      </c>
      <c r="D133" s="17">
        <v>49</v>
      </c>
      <c r="E133" s="8"/>
      <c r="F133" s="14"/>
      <c r="G133" s="10">
        <f t="shared" ref="G133:G196" si="2">+G132+C133-E133</f>
        <v>298358.8400000002</v>
      </c>
      <c r="J133" s="8"/>
      <c r="K133" s="8"/>
    </row>
    <row r="134" spans="1:11">
      <c r="A134" s="7">
        <v>42786</v>
      </c>
      <c r="B134" s="1" t="s">
        <v>555</v>
      </c>
      <c r="C134" s="8">
        <v>0</v>
      </c>
      <c r="D134" s="17"/>
      <c r="E134" s="8"/>
      <c r="F134" s="14"/>
      <c r="G134" s="10">
        <f t="shared" si="2"/>
        <v>298358.8400000002</v>
      </c>
      <c r="J134" s="8"/>
      <c r="K134" s="8"/>
    </row>
    <row r="135" spans="1:11">
      <c r="A135" s="7">
        <v>42786</v>
      </c>
      <c r="B135" s="1" t="s">
        <v>556</v>
      </c>
      <c r="C135" s="8">
        <v>3169</v>
      </c>
      <c r="D135" s="17">
        <v>59</v>
      </c>
      <c r="E135" s="8"/>
      <c r="F135" s="14"/>
      <c r="G135" s="10">
        <f t="shared" si="2"/>
        <v>301527.8400000002</v>
      </c>
      <c r="H135" s="2" t="s">
        <v>557</v>
      </c>
      <c r="J135" s="8"/>
      <c r="K135" s="8"/>
    </row>
    <row r="136" spans="1:11">
      <c r="A136" s="7">
        <v>42786</v>
      </c>
      <c r="B136" s="1" t="s">
        <v>558</v>
      </c>
      <c r="C136" s="8">
        <v>4395</v>
      </c>
      <c r="D136" s="17">
        <v>62</v>
      </c>
      <c r="E136" s="8"/>
      <c r="F136" s="14"/>
      <c r="G136" s="10">
        <f t="shared" si="2"/>
        <v>305922.8400000002</v>
      </c>
      <c r="H136" s="2" t="s">
        <v>559</v>
      </c>
      <c r="J136" s="8"/>
      <c r="K136" s="8"/>
    </row>
    <row r="137" spans="1:11">
      <c r="A137" s="7">
        <v>42787</v>
      </c>
      <c r="B137" s="1" t="s">
        <v>560</v>
      </c>
      <c r="C137" s="8">
        <v>9445</v>
      </c>
      <c r="D137" s="17">
        <v>58</v>
      </c>
      <c r="E137" s="8"/>
      <c r="F137" s="14"/>
      <c r="G137" s="10">
        <f t="shared" si="2"/>
        <v>315367.8400000002</v>
      </c>
      <c r="H137" s="2" t="s">
        <v>561</v>
      </c>
      <c r="J137" s="8"/>
      <c r="K137" s="8"/>
    </row>
    <row r="138" spans="1:11">
      <c r="A138" s="3">
        <v>42787</v>
      </c>
      <c r="B138" s="4" t="s">
        <v>562</v>
      </c>
      <c r="C138" s="5"/>
      <c r="D138" s="17"/>
      <c r="E138" s="5">
        <v>76.67</v>
      </c>
      <c r="F138" s="14">
        <v>15</v>
      </c>
      <c r="G138" s="5">
        <f t="shared" si="2"/>
        <v>315291.17000000022</v>
      </c>
      <c r="J138" s="8"/>
      <c r="K138" s="8"/>
    </row>
    <row r="139" spans="1:11">
      <c r="A139" s="3">
        <v>42787</v>
      </c>
      <c r="B139" s="6" t="s">
        <v>563</v>
      </c>
      <c r="C139" s="5"/>
      <c r="D139" s="17"/>
      <c r="E139" s="5">
        <v>8.59</v>
      </c>
      <c r="F139" s="14">
        <v>15</v>
      </c>
      <c r="G139" s="5">
        <f t="shared" si="2"/>
        <v>315282.58000000019</v>
      </c>
      <c r="J139" s="8"/>
      <c r="K139" s="8"/>
    </row>
    <row r="140" spans="1:11">
      <c r="A140" s="3">
        <v>42787</v>
      </c>
      <c r="B140" s="4" t="s">
        <v>564</v>
      </c>
      <c r="C140" s="5"/>
      <c r="D140" s="17"/>
      <c r="E140" s="5">
        <v>53.71</v>
      </c>
      <c r="F140" s="14">
        <v>15</v>
      </c>
      <c r="G140" s="5">
        <f t="shared" si="2"/>
        <v>315228.87000000017</v>
      </c>
      <c r="J140" s="8"/>
      <c r="K140" s="8"/>
    </row>
    <row r="141" spans="1:11">
      <c r="A141" s="3">
        <v>42787</v>
      </c>
      <c r="B141" s="6" t="s">
        <v>565</v>
      </c>
      <c r="C141" s="5"/>
      <c r="D141" s="17"/>
      <c r="E141" s="5">
        <v>12.27</v>
      </c>
      <c r="F141" s="14">
        <v>15</v>
      </c>
      <c r="G141" s="5">
        <f t="shared" si="2"/>
        <v>315216.60000000015</v>
      </c>
      <c r="J141" s="8"/>
      <c r="K141" s="8"/>
    </row>
    <row r="142" spans="1:11">
      <c r="A142" s="3">
        <v>42787</v>
      </c>
      <c r="B142" s="6" t="s">
        <v>566</v>
      </c>
      <c r="C142" s="5"/>
      <c r="D142" s="17"/>
      <c r="E142" s="5">
        <v>23.84</v>
      </c>
      <c r="F142" s="14">
        <v>15</v>
      </c>
      <c r="G142" s="5">
        <f t="shared" si="2"/>
        <v>315192.76000000013</v>
      </c>
      <c r="J142" s="8"/>
      <c r="K142" s="8"/>
    </row>
    <row r="143" spans="1:11">
      <c r="A143" s="3">
        <v>42787</v>
      </c>
      <c r="B143" s="4" t="s">
        <v>567</v>
      </c>
      <c r="C143" s="5"/>
      <c r="D143" s="17"/>
      <c r="E143" s="5">
        <v>149</v>
      </c>
      <c r="F143" s="14">
        <v>15</v>
      </c>
      <c r="G143" s="5">
        <f t="shared" si="2"/>
        <v>315043.76000000013</v>
      </c>
      <c r="J143" s="8"/>
      <c r="K143" s="8"/>
    </row>
    <row r="144" spans="1:11">
      <c r="A144" s="7">
        <v>42787</v>
      </c>
      <c r="B144" s="1" t="s">
        <v>568</v>
      </c>
      <c r="C144" s="8">
        <v>493000</v>
      </c>
      <c r="D144" s="17">
        <v>63</v>
      </c>
      <c r="E144" s="8"/>
      <c r="F144" s="14"/>
      <c r="G144" s="10">
        <f t="shared" si="2"/>
        <v>808043.76000000013</v>
      </c>
      <c r="H144" s="2" t="s">
        <v>569</v>
      </c>
      <c r="J144" s="8"/>
      <c r="K144" s="8"/>
    </row>
    <row r="145" spans="1:11">
      <c r="A145" s="7">
        <v>42787</v>
      </c>
      <c r="B145" s="1" t="s">
        <v>570</v>
      </c>
      <c r="C145" s="8"/>
      <c r="D145" s="17"/>
      <c r="E145" s="8">
        <v>798000</v>
      </c>
      <c r="F145" s="14">
        <v>9</v>
      </c>
      <c r="G145" s="10">
        <f t="shared" si="2"/>
        <v>10043.760000000126</v>
      </c>
      <c r="J145" s="8"/>
      <c r="K145" s="8"/>
    </row>
    <row r="146" spans="1:11">
      <c r="A146" s="7">
        <v>42787</v>
      </c>
      <c r="B146" s="1" t="s">
        <v>571</v>
      </c>
      <c r="C146" s="8">
        <v>1099</v>
      </c>
      <c r="D146" s="17">
        <v>68</v>
      </c>
      <c r="E146" s="8"/>
      <c r="F146" s="14"/>
      <c r="G146" s="10">
        <f t="shared" si="2"/>
        <v>11142.760000000126</v>
      </c>
      <c r="H146" s="2" t="s">
        <v>572</v>
      </c>
      <c r="J146" s="8"/>
      <c r="K146" s="8"/>
    </row>
    <row r="147" spans="1:11">
      <c r="A147" s="7">
        <v>42787</v>
      </c>
      <c r="B147" s="1" t="s">
        <v>573</v>
      </c>
      <c r="C147" s="8">
        <v>60000</v>
      </c>
      <c r="D147" s="17">
        <v>65</v>
      </c>
      <c r="E147" s="8"/>
      <c r="F147" s="14"/>
      <c r="G147" s="10">
        <f t="shared" si="2"/>
        <v>71142.760000000126</v>
      </c>
      <c r="H147" s="2" t="s">
        <v>574</v>
      </c>
      <c r="J147" s="8"/>
      <c r="K147" s="8"/>
    </row>
    <row r="148" spans="1:11">
      <c r="A148" s="7">
        <v>42787</v>
      </c>
      <c r="B148" s="1" t="s">
        <v>575</v>
      </c>
      <c r="C148" s="8">
        <v>3250</v>
      </c>
      <c r="D148" s="17">
        <v>67</v>
      </c>
      <c r="E148" s="8"/>
      <c r="F148" s="14"/>
      <c r="G148" s="10">
        <f t="shared" si="2"/>
        <v>74392.760000000126</v>
      </c>
      <c r="H148" s="2" t="s">
        <v>576</v>
      </c>
      <c r="J148" s="8"/>
      <c r="K148" s="8"/>
    </row>
    <row r="149" spans="1:11">
      <c r="A149" s="7">
        <v>42788</v>
      </c>
      <c r="B149" s="1" t="s">
        <v>577</v>
      </c>
      <c r="C149" s="8">
        <v>6691.99</v>
      </c>
      <c r="D149" s="17">
        <v>64</v>
      </c>
      <c r="E149" s="8"/>
      <c r="F149" s="14"/>
      <c r="G149" s="10">
        <f t="shared" si="2"/>
        <v>81084.750000000131</v>
      </c>
      <c r="H149" s="2" t="s">
        <v>578</v>
      </c>
      <c r="J149" s="8"/>
      <c r="K149" s="8"/>
    </row>
    <row r="150" spans="1:11">
      <c r="A150" s="3">
        <v>42788</v>
      </c>
      <c r="B150" s="4" t="s">
        <v>579</v>
      </c>
      <c r="C150" s="5"/>
      <c r="D150" s="17"/>
      <c r="E150" s="5">
        <v>34.03</v>
      </c>
      <c r="F150" s="14">
        <v>15</v>
      </c>
      <c r="G150" s="5">
        <f t="shared" si="2"/>
        <v>81050.720000000132</v>
      </c>
      <c r="J150" s="8"/>
      <c r="K150" s="8"/>
    </row>
    <row r="151" spans="1:11">
      <c r="A151" s="3">
        <v>42788</v>
      </c>
      <c r="B151" s="4" t="s">
        <v>580</v>
      </c>
      <c r="C151" s="5"/>
      <c r="D151" s="17"/>
      <c r="E151" s="5">
        <v>78.08</v>
      </c>
      <c r="F151" s="14">
        <v>15</v>
      </c>
      <c r="G151" s="5">
        <f t="shared" si="2"/>
        <v>80972.64000000013</v>
      </c>
      <c r="J151" s="8"/>
      <c r="K151" s="8"/>
    </row>
    <row r="152" spans="1:11">
      <c r="A152" s="3">
        <v>42788</v>
      </c>
      <c r="B152" s="6" t="s">
        <v>581</v>
      </c>
      <c r="C152" s="5"/>
      <c r="D152" s="17"/>
      <c r="E152" s="5">
        <v>12.49</v>
      </c>
      <c r="F152" s="14">
        <v>15</v>
      </c>
      <c r="G152" s="5">
        <f t="shared" si="2"/>
        <v>80960.150000000125</v>
      </c>
      <c r="J152" s="8"/>
      <c r="K152" s="8"/>
    </row>
    <row r="153" spans="1:11">
      <c r="A153" s="3">
        <v>42788</v>
      </c>
      <c r="B153" s="6" t="s">
        <v>582</v>
      </c>
      <c r="C153" s="5"/>
      <c r="D153" s="17"/>
      <c r="E153" s="5">
        <v>5.45</v>
      </c>
      <c r="F153" s="14">
        <v>15</v>
      </c>
      <c r="G153" s="5">
        <f t="shared" si="2"/>
        <v>80954.700000000128</v>
      </c>
      <c r="J153" s="8"/>
      <c r="K153" s="8"/>
    </row>
    <row r="154" spans="1:11">
      <c r="A154" s="7">
        <v>42788</v>
      </c>
      <c r="B154" s="1" t="s">
        <v>583</v>
      </c>
      <c r="C154" s="8">
        <v>1970</v>
      </c>
      <c r="D154" s="17">
        <v>70</v>
      </c>
      <c r="E154" s="8"/>
      <c r="F154" s="14"/>
      <c r="G154" s="10">
        <f t="shared" si="2"/>
        <v>82924.700000000128</v>
      </c>
      <c r="H154" s="2" t="s">
        <v>584</v>
      </c>
      <c r="J154" s="8"/>
      <c r="K154" s="8"/>
    </row>
    <row r="155" spans="1:11">
      <c r="A155" s="7">
        <v>42788</v>
      </c>
      <c r="B155" s="1" t="s">
        <v>585</v>
      </c>
      <c r="C155" s="8">
        <v>3939</v>
      </c>
      <c r="D155" s="17">
        <v>66</v>
      </c>
      <c r="E155" s="8"/>
      <c r="F155" s="14"/>
      <c r="G155" s="10">
        <f t="shared" si="2"/>
        <v>86863.700000000128</v>
      </c>
      <c r="H155" s="2" t="s">
        <v>586</v>
      </c>
      <c r="J155" s="8"/>
      <c r="K155" s="8"/>
    </row>
    <row r="156" spans="1:11">
      <c r="A156" s="7">
        <v>42788</v>
      </c>
      <c r="B156" s="1" t="s">
        <v>587</v>
      </c>
      <c r="C156" s="8">
        <v>0</v>
      </c>
      <c r="D156" s="17"/>
      <c r="E156" s="8"/>
      <c r="F156" s="14"/>
      <c r="G156" s="10">
        <f t="shared" si="2"/>
        <v>86863.700000000128</v>
      </c>
      <c r="J156" s="8"/>
      <c r="K156" s="8"/>
    </row>
    <row r="157" spans="1:11">
      <c r="A157" s="7">
        <v>42788</v>
      </c>
      <c r="B157" s="1" t="s">
        <v>588</v>
      </c>
      <c r="C157" s="8">
        <v>2444</v>
      </c>
      <c r="D157" s="17">
        <v>94</v>
      </c>
      <c r="E157" s="8"/>
      <c r="F157" s="14"/>
      <c r="G157" s="10">
        <f t="shared" si="2"/>
        <v>89307.700000000128</v>
      </c>
      <c r="J157" s="8"/>
      <c r="K157" s="8"/>
    </row>
    <row r="158" spans="1:11">
      <c r="A158" s="7">
        <v>42788</v>
      </c>
      <c r="B158" s="1" t="s">
        <v>589</v>
      </c>
      <c r="C158" s="8">
        <v>1099</v>
      </c>
      <c r="D158" s="17">
        <v>76</v>
      </c>
      <c r="E158" s="8"/>
      <c r="F158" s="14"/>
      <c r="G158" s="10">
        <f t="shared" si="2"/>
        <v>90406.700000000128</v>
      </c>
      <c r="H158" s="2" t="s">
        <v>590</v>
      </c>
      <c r="J158" s="8"/>
      <c r="K158" s="8"/>
    </row>
    <row r="159" spans="1:11">
      <c r="A159" s="7">
        <v>42788</v>
      </c>
      <c r="B159" s="1" t="s">
        <v>591</v>
      </c>
      <c r="C159" s="8">
        <v>999000</v>
      </c>
      <c r="D159" s="17">
        <v>79</v>
      </c>
      <c r="E159" s="8"/>
      <c r="F159" s="14"/>
      <c r="G159" s="10">
        <f t="shared" si="2"/>
        <v>1089406.7000000002</v>
      </c>
      <c r="J159" s="8"/>
      <c r="K159" s="8"/>
    </row>
    <row r="160" spans="1:11">
      <c r="A160" s="7">
        <v>42788</v>
      </c>
      <c r="B160" s="1" t="s">
        <v>592</v>
      </c>
      <c r="C160" s="8"/>
      <c r="D160" s="17"/>
      <c r="E160" s="8">
        <v>1079000</v>
      </c>
      <c r="F160" s="14">
        <v>10</v>
      </c>
      <c r="G160" s="10">
        <f t="shared" si="2"/>
        <v>10406.700000000186</v>
      </c>
      <c r="J160" s="8"/>
      <c r="K160" s="8"/>
    </row>
    <row r="161" spans="1:11">
      <c r="A161" s="7">
        <v>42788</v>
      </c>
      <c r="B161" s="1" t="s">
        <v>593</v>
      </c>
      <c r="C161" s="8">
        <v>5854</v>
      </c>
      <c r="D161" s="17"/>
      <c r="E161" s="8"/>
      <c r="F161" s="14"/>
      <c r="G161" s="10">
        <f t="shared" si="2"/>
        <v>16260.700000000186</v>
      </c>
      <c r="J161" s="8"/>
      <c r="K161" s="8"/>
    </row>
    <row r="162" spans="1:11">
      <c r="A162" s="7">
        <v>42788</v>
      </c>
      <c r="B162" s="1" t="s">
        <v>594</v>
      </c>
      <c r="C162" s="8">
        <v>1099</v>
      </c>
      <c r="D162" s="17">
        <v>74</v>
      </c>
      <c r="E162" s="8"/>
      <c r="F162" s="14"/>
      <c r="G162" s="10">
        <f t="shared" si="2"/>
        <v>17359.700000000186</v>
      </c>
      <c r="H162" s="2" t="s">
        <v>595</v>
      </c>
      <c r="J162" s="8"/>
      <c r="K162" s="8"/>
    </row>
    <row r="163" spans="1:11">
      <c r="A163" s="7">
        <v>42788</v>
      </c>
      <c r="B163" s="1" t="s">
        <v>596</v>
      </c>
      <c r="C163" s="8">
        <v>1099</v>
      </c>
      <c r="D163" s="17">
        <v>72</v>
      </c>
      <c r="E163" s="8"/>
      <c r="F163" s="14"/>
      <c r="G163" s="10">
        <f t="shared" si="2"/>
        <v>18458.700000000186</v>
      </c>
      <c r="H163" s="2" t="s">
        <v>597</v>
      </c>
      <c r="J163" s="8"/>
      <c r="K163" s="8"/>
    </row>
    <row r="164" spans="1:11">
      <c r="A164" s="7">
        <v>42788</v>
      </c>
      <c r="B164" s="1" t="s">
        <v>598</v>
      </c>
      <c r="C164" s="8">
        <v>343500</v>
      </c>
      <c r="D164" s="17">
        <v>73</v>
      </c>
      <c r="E164" s="8"/>
      <c r="F164" s="14"/>
      <c r="G164" s="10">
        <f t="shared" si="2"/>
        <v>361958.70000000019</v>
      </c>
      <c r="H164" s="2" t="s">
        <v>599</v>
      </c>
      <c r="J164" s="8"/>
      <c r="K164" s="8"/>
    </row>
    <row r="165" spans="1:11">
      <c r="A165" s="3">
        <v>42789</v>
      </c>
      <c r="B165" s="4" t="s">
        <v>600</v>
      </c>
      <c r="C165" s="5"/>
      <c r="D165" s="17"/>
      <c r="E165" s="5">
        <v>110.3</v>
      </c>
      <c r="F165" s="14">
        <v>15</v>
      </c>
      <c r="G165" s="5">
        <f t="shared" si="2"/>
        <v>361848.4000000002</v>
      </c>
      <c r="J165" s="8"/>
      <c r="K165" s="8"/>
    </row>
    <row r="166" spans="1:11">
      <c r="A166" s="3">
        <v>42789</v>
      </c>
      <c r="B166" s="6" t="s">
        <v>601</v>
      </c>
      <c r="C166" s="5"/>
      <c r="D166" s="17"/>
      <c r="E166" s="5">
        <v>17.649999999999999</v>
      </c>
      <c r="F166" s="14">
        <v>15</v>
      </c>
      <c r="G166" s="5">
        <f t="shared" si="2"/>
        <v>361830.75000000017</v>
      </c>
      <c r="J166" s="8"/>
      <c r="K166" s="8"/>
    </row>
    <row r="167" spans="1:11">
      <c r="A167" s="7">
        <v>42789</v>
      </c>
      <c r="B167" s="1" t="s">
        <v>602</v>
      </c>
      <c r="C167" s="8">
        <v>7965.7</v>
      </c>
      <c r="D167" s="17">
        <v>75</v>
      </c>
      <c r="E167" s="8"/>
      <c r="F167" s="14"/>
      <c r="G167" s="10">
        <f t="shared" si="2"/>
        <v>369796.45000000019</v>
      </c>
      <c r="H167" s="2" t="s">
        <v>603</v>
      </c>
      <c r="J167" s="8"/>
      <c r="K167" s="8"/>
    </row>
    <row r="168" spans="1:11">
      <c r="A168" s="3">
        <v>42789</v>
      </c>
      <c r="B168" s="4" t="s">
        <v>604</v>
      </c>
      <c r="C168" s="5"/>
      <c r="D168" s="17"/>
      <c r="E168" s="5">
        <v>31.71</v>
      </c>
      <c r="F168" s="14">
        <v>15</v>
      </c>
      <c r="G168" s="5">
        <f t="shared" si="2"/>
        <v>369764.74000000017</v>
      </c>
      <c r="J168" s="8"/>
      <c r="K168" s="8"/>
    </row>
    <row r="169" spans="1:11">
      <c r="A169" s="3">
        <v>42789</v>
      </c>
      <c r="B169" s="6" t="s">
        <v>605</v>
      </c>
      <c r="C169" s="5"/>
      <c r="D169" s="17"/>
      <c r="E169" s="5">
        <v>5.07</v>
      </c>
      <c r="F169" s="14">
        <v>15</v>
      </c>
      <c r="G169" s="5">
        <f t="shared" si="2"/>
        <v>369759.67000000016</v>
      </c>
      <c r="J169" s="8"/>
      <c r="K169" s="8"/>
    </row>
    <row r="170" spans="1:11">
      <c r="A170" s="7">
        <v>42789</v>
      </c>
      <c r="B170" s="1" t="s">
        <v>606</v>
      </c>
      <c r="C170" s="8">
        <v>1000000</v>
      </c>
      <c r="D170" s="17">
        <v>80</v>
      </c>
      <c r="E170" s="8"/>
      <c r="F170" s="14"/>
      <c r="G170" s="10">
        <f t="shared" si="2"/>
        <v>1369759.6700000002</v>
      </c>
      <c r="J170" s="8"/>
      <c r="K170" s="8"/>
    </row>
    <row r="171" spans="1:11">
      <c r="A171" s="7">
        <v>42789</v>
      </c>
      <c r="B171" s="1" t="s">
        <v>607</v>
      </c>
      <c r="C171" s="8"/>
      <c r="D171" s="17"/>
      <c r="E171" s="8">
        <v>1359000</v>
      </c>
      <c r="F171" s="14">
        <v>11</v>
      </c>
      <c r="G171" s="10">
        <f t="shared" si="2"/>
        <v>10759.670000000158</v>
      </c>
      <c r="J171" s="8"/>
      <c r="K171" s="8"/>
    </row>
    <row r="172" spans="1:11">
      <c r="A172" s="7">
        <v>42789</v>
      </c>
      <c r="B172" s="1" t="s">
        <v>608</v>
      </c>
      <c r="C172" s="8">
        <v>1099.01</v>
      </c>
      <c r="D172" s="17">
        <v>71</v>
      </c>
      <c r="E172" s="8"/>
      <c r="F172" s="14"/>
      <c r="G172" s="10">
        <f t="shared" si="2"/>
        <v>11858.680000000159</v>
      </c>
      <c r="H172" s="2" t="s">
        <v>609</v>
      </c>
      <c r="J172" s="8"/>
      <c r="K172" s="8"/>
    </row>
    <row r="173" spans="1:11">
      <c r="A173" s="7">
        <v>42789</v>
      </c>
      <c r="B173" s="1" t="s">
        <v>610</v>
      </c>
      <c r="C173" s="8"/>
      <c r="D173" s="17"/>
      <c r="E173" s="8"/>
      <c r="F173" s="14"/>
      <c r="G173" s="10">
        <f t="shared" si="2"/>
        <v>11858.680000000159</v>
      </c>
      <c r="J173" s="8"/>
      <c r="K173" s="8"/>
    </row>
    <row r="174" spans="1:11">
      <c r="A174" s="7">
        <v>42789</v>
      </c>
      <c r="B174" s="1" t="s">
        <v>611</v>
      </c>
      <c r="C174" s="8">
        <v>7500</v>
      </c>
      <c r="D174" s="17">
        <v>69</v>
      </c>
      <c r="E174" s="8"/>
      <c r="F174" s="14"/>
      <c r="G174" s="10">
        <f t="shared" si="2"/>
        <v>19358.68000000016</v>
      </c>
      <c r="H174" s="2" t="s">
        <v>612</v>
      </c>
      <c r="J174" s="8"/>
      <c r="K174" s="8"/>
    </row>
    <row r="175" spans="1:11">
      <c r="A175" s="7">
        <v>42789</v>
      </c>
      <c r="B175" s="1" t="s">
        <v>613</v>
      </c>
      <c r="C175" s="8"/>
      <c r="D175" s="17"/>
      <c r="E175" s="8"/>
      <c r="F175" s="14"/>
      <c r="G175" s="10">
        <f t="shared" si="2"/>
        <v>19358.68000000016</v>
      </c>
      <c r="J175" s="8"/>
      <c r="K175" s="8"/>
    </row>
    <row r="176" spans="1:11">
      <c r="A176" s="7">
        <v>42789</v>
      </c>
      <c r="B176" s="1" t="s">
        <v>614</v>
      </c>
      <c r="C176" s="8">
        <v>463900</v>
      </c>
      <c r="D176" s="17">
        <v>78</v>
      </c>
      <c r="E176" s="8"/>
      <c r="F176" s="14"/>
      <c r="G176" s="10">
        <f t="shared" si="2"/>
        <v>483258.68000000017</v>
      </c>
      <c r="H176" s="2" t="s">
        <v>615</v>
      </c>
      <c r="J176" s="8"/>
      <c r="K176" s="8"/>
    </row>
    <row r="177" spans="1:11">
      <c r="A177" s="7">
        <v>42789</v>
      </c>
      <c r="B177" s="1" t="s">
        <v>616</v>
      </c>
      <c r="C177" s="8">
        <v>1000</v>
      </c>
      <c r="D177" s="17">
        <v>82</v>
      </c>
      <c r="E177" s="8"/>
      <c r="F177" s="14"/>
      <c r="G177" s="10">
        <f t="shared" si="2"/>
        <v>484258.68000000017</v>
      </c>
      <c r="H177" s="2" t="s">
        <v>617</v>
      </c>
      <c r="J177" s="8"/>
      <c r="K177" s="8"/>
    </row>
    <row r="178" spans="1:11">
      <c r="A178" s="7">
        <v>42790</v>
      </c>
      <c r="B178" s="1" t="s">
        <v>618</v>
      </c>
      <c r="C178" s="8">
        <v>23701.14</v>
      </c>
      <c r="D178" s="17">
        <v>77</v>
      </c>
      <c r="E178" s="8"/>
      <c r="F178" s="14"/>
      <c r="G178" s="10">
        <f t="shared" si="2"/>
        <v>507959.82000000018</v>
      </c>
      <c r="H178" s="2" t="s">
        <v>619</v>
      </c>
      <c r="J178" s="8"/>
      <c r="K178" s="8"/>
    </row>
    <row r="179" spans="1:11">
      <c r="A179" s="3">
        <v>42790</v>
      </c>
      <c r="B179" s="4" t="s">
        <v>620</v>
      </c>
      <c r="C179" s="5"/>
      <c r="D179" s="17"/>
      <c r="E179" s="5">
        <v>323.14999999999998</v>
      </c>
      <c r="F179" s="14">
        <v>15</v>
      </c>
      <c r="G179" s="5">
        <f t="shared" si="2"/>
        <v>507636.67000000016</v>
      </c>
      <c r="J179" s="8"/>
      <c r="K179" s="8"/>
    </row>
    <row r="180" spans="1:11">
      <c r="A180" s="3">
        <v>42790</v>
      </c>
      <c r="B180" s="6" t="s">
        <v>621</v>
      </c>
      <c r="C180" s="5"/>
      <c r="D180" s="17"/>
      <c r="E180" s="5">
        <v>51.7</v>
      </c>
      <c r="F180" s="14">
        <v>15</v>
      </c>
      <c r="G180" s="5">
        <f t="shared" si="2"/>
        <v>507584.97000000015</v>
      </c>
      <c r="J180" s="8"/>
      <c r="K180" s="8"/>
    </row>
    <row r="181" spans="1:11">
      <c r="A181" s="3">
        <v>42790</v>
      </c>
      <c r="B181" s="4" t="s">
        <v>622</v>
      </c>
      <c r="C181" s="5"/>
      <c r="D181" s="17"/>
      <c r="E181" s="5">
        <v>96.91</v>
      </c>
      <c r="F181" s="14">
        <v>15</v>
      </c>
      <c r="G181" s="5">
        <f t="shared" si="2"/>
        <v>507488.06000000017</v>
      </c>
      <c r="J181" s="8"/>
      <c r="K181" s="8"/>
    </row>
    <row r="182" spans="1:11">
      <c r="A182" s="3">
        <v>42790</v>
      </c>
      <c r="B182" s="6" t="s">
        <v>623</v>
      </c>
      <c r="C182" s="5"/>
      <c r="D182" s="17"/>
      <c r="E182" s="5">
        <v>15.51</v>
      </c>
      <c r="F182" s="14">
        <v>15</v>
      </c>
      <c r="G182" s="5">
        <f t="shared" si="2"/>
        <v>507472.55000000016</v>
      </c>
      <c r="J182" s="8"/>
      <c r="K182" s="8"/>
    </row>
    <row r="183" spans="1:11">
      <c r="A183" s="7">
        <v>42790</v>
      </c>
      <c r="B183" s="1" t="s">
        <v>624</v>
      </c>
      <c r="C183" s="8">
        <v>313000</v>
      </c>
      <c r="D183" s="17">
        <v>84</v>
      </c>
      <c r="E183" s="8"/>
      <c r="F183" s="14"/>
      <c r="G183" s="10">
        <f t="shared" si="2"/>
        <v>820472.55000000016</v>
      </c>
      <c r="J183" s="8"/>
      <c r="K183" s="8"/>
    </row>
    <row r="184" spans="1:11">
      <c r="A184" s="7">
        <v>42790</v>
      </c>
      <c r="B184" s="1" t="s">
        <v>625</v>
      </c>
      <c r="C184" s="8"/>
      <c r="D184" s="17"/>
      <c r="E184" s="8">
        <v>810000</v>
      </c>
      <c r="F184" s="14">
        <v>12</v>
      </c>
      <c r="G184" s="10">
        <f t="shared" si="2"/>
        <v>10472.550000000163</v>
      </c>
      <c r="J184" s="8"/>
      <c r="K184" s="8"/>
    </row>
    <row r="185" spans="1:11">
      <c r="A185" s="7">
        <v>42790</v>
      </c>
      <c r="B185" s="1" t="s">
        <v>626</v>
      </c>
      <c r="C185" s="8">
        <v>9500</v>
      </c>
      <c r="D185" s="17">
        <v>81</v>
      </c>
      <c r="E185" s="8"/>
      <c r="F185" s="14"/>
      <c r="G185" s="10">
        <f t="shared" si="2"/>
        <v>19972.550000000163</v>
      </c>
      <c r="H185" s="2" t="s">
        <v>627</v>
      </c>
      <c r="J185" s="8"/>
      <c r="K185" s="8"/>
    </row>
    <row r="186" spans="1:11">
      <c r="A186" s="7">
        <v>42793</v>
      </c>
      <c r="B186" s="1" t="s">
        <v>628</v>
      </c>
      <c r="C186" s="8">
        <v>343500</v>
      </c>
      <c r="D186" s="17">
        <v>85</v>
      </c>
      <c r="E186" s="8"/>
      <c r="F186" s="14"/>
      <c r="G186" s="10">
        <f t="shared" si="2"/>
        <v>363472.55000000016</v>
      </c>
      <c r="H186" s="2" t="s">
        <v>629</v>
      </c>
      <c r="J186" s="8"/>
      <c r="K186" s="8"/>
    </row>
    <row r="187" spans="1:11">
      <c r="A187" s="7">
        <v>42793</v>
      </c>
      <c r="B187" s="1" t="s">
        <v>630</v>
      </c>
      <c r="C187" s="8"/>
      <c r="D187" s="17"/>
      <c r="E187" s="8"/>
      <c r="F187" s="14"/>
      <c r="G187" s="10">
        <f t="shared" si="2"/>
        <v>363472.55000000016</v>
      </c>
      <c r="J187" s="8"/>
      <c r="K187" s="8"/>
    </row>
    <row r="188" spans="1:11">
      <c r="A188" s="3">
        <v>42793</v>
      </c>
      <c r="B188" s="4" t="s">
        <v>631</v>
      </c>
      <c r="C188" s="5"/>
      <c r="D188" s="17"/>
      <c r="E188" s="5">
        <v>43.29</v>
      </c>
      <c r="F188" s="14">
        <v>15</v>
      </c>
      <c r="G188" s="5">
        <f t="shared" si="2"/>
        <v>363429.26000000018</v>
      </c>
      <c r="J188" s="8"/>
      <c r="K188" s="8"/>
    </row>
    <row r="189" spans="1:11">
      <c r="A189" s="3">
        <v>42793</v>
      </c>
      <c r="B189" s="6" t="s">
        <v>632</v>
      </c>
      <c r="C189" s="5"/>
      <c r="D189" s="17"/>
      <c r="E189" s="5">
        <v>6.93</v>
      </c>
      <c r="F189" s="14">
        <v>15</v>
      </c>
      <c r="G189" s="5">
        <f t="shared" si="2"/>
        <v>363422.33000000019</v>
      </c>
      <c r="J189" s="8"/>
      <c r="K189" s="8"/>
    </row>
    <row r="190" spans="1:11">
      <c r="A190" s="3">
        <v>42793</v>
      </c>
      <c r="B190" s="4" t="s">
        <v>633</v>
      </c>
      <c r="C190" s="5"/>
      <c r="D190" s="17"/>
      <c r="E190" s="5">
        <v>21.64</v>
      </c>
      <c r="F190" s="14">
        <v>15</v>
      </c>
      <c r="G190" s="5">
        <f t="shared" si="2"/>
        <v>363400.69000000018</v>
      </c>
      <c r="J190" s="8"/>
      <c r="K190" s="8"/>
    </row>
    <row r="191" spans="1:11">
      <c r="A191" s="7">
        <v>42793</v>
      </c>
      <c r="B191" s="1" t="s">
        <v>634</v>
      </c>
      <c r="C191" s="8">
        <v>3962.28</v>
      </c>
      <c r="D191" s="17">
        <v>83</v>
      </c>
      <c r="E191" s="8"/>
      <c r="F191" s="14"/>
      <c r="G191" s="10">
        <f t="shared" si="2"/>
        <v>367362.9700000002</v>
      </c>
      <c r="H191" s="2" t="s">
        <v>635</v>
      </c>
      <c r="J191" s="8"/>
      <c r="K191" s="8"/>
    </row>
    <row r="192" spans="1:11">
      <c r="A192" s="3">
        <v>42793</v>
      </c>
      <c r="B192" s="6" t="s">
        <v>636</v>
      </c>
      <c r="C192" s="5"/>
      <c r="D192" s="17"/>
      <c r="E192" s="5">
        <v>3.46</v>
      </c>
      <c r="F192" s="14">
        <v>15</v>
      </c>
      <c r="G192" s="5">
        <f t="shared" si="2"/>
        <v>367359.51000000018</v>
      </c>
      <c r="J192" s="8"/>
      <c r="K192" s="8"/>
    </row>
    <row r="193" spans="1:11">
      <c r="A193" s="7">
        <v>42793</v>
      </c>
      <c r="B193" s="1" t="s">
        <v>637</v>
      </c>
      <c r="C193" s="8">
        <v>17408.009999999998</v>
      </c>
      <c r="D193" s="17">
        <v>86</v>
      </c>
      <c r="E193" s="8"/>
      <c r="F193" s="14"/>
      <c r="G193" s="10">
        <f t="shared" si="2"/>
        <v>384767.52000000019</v>
      </c>
      <c r="H193" s="2" t="s">
        <v>638</v>
      </c>
      <c r="J193" s="8"/>
      <c r="K193" s="8"/>
    </row>
    <row r="194" spans="1:11">
      <c r="A194" s="3">
        <v>42793</v>
      </c>
      <c r="B194" s="4" t="s">
        <v>639</v>
      </c>
      <c r="C194" s="5"/>
      <c r="D194" s="17"/>
      <c r="E194" s="5">
        <v>188.66</v>
      </c>
      <c r="F194" s="14">
        <v>15</v>
      </c>
      <c r="G194" s="5">
        <f t="shared" si="2"/>
        <v>384578.86000000022</v>
      </c>
      <c r="J194" s="8"/>
      <c r="K194" s="8"/>
    </row>
    <row r="195" spans="1:11">
      <c r="A195" s="3">
        <v>42793</v>
      </c>
      <c r="B195" s="6" t="s">
        <v>640</v>
      </c>
      <c r="C195" s="5"/>
      <c r="D195" s="17"/>
      <c r="E195" s="5">
        <v>30.19</v>
      </c>
      <c r="F195" s="14">
        <v>15</v>
      </c>
      <c r="G195" s="5">
        <f t="shared" si="2"/>
        <v>384548.67000000022</v>
      </c>
      <c r="J195" s="8"/>
      <c r="K195" s="8"/>
    </row>
    <row r="196" spans="1:11">
      <c r="A196" s="3">
        <v>42793</v>
      </c>
      <c r="B196" s="4" t="s">
        <v>641</v>
      </c>
      <c r="C196" s="5"/>
      <c r="D196" s="17"/>
      <c r="E196" s="5">
        <v>95.85</v>
      </c>
      <c r="F196" s="14">
        <v>15</v>
      </c>
      <c r="G196" s="5">
        <f t="shared" si="2"/>
        <v>384452.82000000024</v>
      </c>
      <c r="J196" s="8"/>
      <c r="K196" s="8"/>
    </row>
    <row r="197" spans="1:11">
      <c r="A197" s="3">
        <v>42793</v>
      </c>
      <c r="B197" s="6" t="s">
        <v>642</v>
      </c>
      <c r="C197" s="5"/>
      <c r="D197" s="17"/>
      <c r="E197" s="5">
        <v>15.34</v>
      </c>
      <c r="F197" s="14">
        <v>15</v>
      </c>
      <c r="G197" s="5">
        <f t="shared" ref="G197:G229" si="3">+G196+C197-E197</f>
        <v>384437.48000000021</v>
      </c>
      <c r="J197" s="8"/>
      <c r="K197" s="8"/>
    </row>
    <row r="198" spans="1:11">
      <c r="A198" s="7">
        <v>42793</v>
      </c>
      <c r="B198" s="1" t="s">
        <v>643</v>
      </c>
      <c r="C198" s="8">
        <v>4595</v>
      </c>
      <c r="D198" s="17">
        <v>87</v>
      </c>
      <c r="E198" s="8"/>
      <c r="F198" s="14"/>
      <c r="G198" s="10">
        <f t="shared" si="3"/>
        <v>389032.48000000021</v>
      </c>
      <c r="J198" s="8"/>
      <c r="K198" s="8"/>
    </row>
    <row r="199" spans="1:11">
      <c r="A199" s="7">
        <v>42793</v>
      </c>
      <c r="B199" s="1" t="s">
        <v>644</v>
      </c>
      <c r="C199" s="8">
        <v>0</v>
      </c>
      <c r="D199" s="17"/>
      <c r="E199" s="8"/>
      <c r="F199" s="14"/>
      <c r="G199" s="10">
        <f t="shared" si="3"/>
        <v>389032.48000000021</v>
      </c>
      <c r="J199" s="8"/>
      <c r="K199" s="8"/>
    </row>
    <row r="200" spans="1:11">
      <c r="A200" s="7">
        <v>42793</v>
      </c>
      <c r="B200" s="1" t="s">
        <v>645</v>
      </c>
      <c r="C200" s="8">
        <v>23140.38</v>
      </c>
      <c r="D200" s="17">
        <v>103</v>
      </c>
      <c r="E200" s="8"/>
      <c r="F200" s="14"/>
      <c r="G200" s="10">
        <f t="shared" si="3"/>
        <v>412172.86000000022</v>
      </c>
      <c r="H200" s="2" t="s">
        <v>675</v>
      </c>
      <c r="I200" s="1" t="s">
        <v>677</v>
      </c>
      <c r="J200" s="8"/>
      <c r="K200" s="8"/>
    </row>
    <row r="201" spans="1:11">
      <c r="A201" s="7">
        <v>42793</v>
      </c>
      <c r="B201" s="1" t="s">
        <v>646</v>
      </c>
      <c r="C201" s="8">
        <v>47601.4</v>
      </c>
      <c r="D201" s="17">
        <v>104</v>
      </c>
      <c r="E201" s="8"/>
      <c r="F201" s="14"/>
      <c r="G201" s="10">
        <f t="shared" si="3"/>
        <v>459774.26000000024</v>
      </c>
      <c r="H201" s="2" t="s">
        <v>676</v>
      </c>
      <c r="I201" s="1" t="s">
        <v>677</v>
      </c>
      <c r="J201" s="8"/>
      <c r="K201" s="8"/>
    </row>
    <row r="202" spans="1:11">
      <c r="A202" s="7">
        <v>42793</v>
      </c>
      <c r="B202" s="1" t="s">
        <v>647</v>
      </c>
      <c r="C202" s="8">
        <v>1099</v>
      </c>
      <c r="D202" s="17"/>
      <c r="E202" s="8"/>
      <c r="F202" s="14"/>
      <c r="G202" s="10">
        <f t="shared" si="3"/>
        <v>460873.26000000024</v>
      </c>
      <c r="J202" s="8"/>
      <c r="K202" s="8"/>
    </row>
    <row r="203" spans="1:11">
      <c r="A203" s="7">
        <v>42793</v>
      </c>
      <c r="B203" s="1" t="s">
        <v>648</v>
      </c>
      <c r="C203" s="8">
        <v>60000</v>
      </c>
      <c r="D203" s="17">
        <v>88</v>
      </c>
      <c r="E203" s="8"/>
      <c r="F203" s="14"/>
      <c r="G203" s="10">
        <f t="shared" si="3"/>
        <v>520873.26000000024</v>
      </c>
      <c r="J203" s="8"/>
      <c r="K203" s="8"/>
    </row>
    <row r="204" spans="1:11">
      <c r="A204" s="7">
        <v>42793</v>
      </c>
      <c r="B204" s="1" t="s">
        <v>649</v>
      </c>
      <c r="C204" s="8">
        <v>0</v>
      </c>
      <c r="D204" s="17"/>
      <c r="E204" s="8"/>
      <c r="F204" s="14"/>
      <c r="G204" s="10">
        <f t="shared" si="3"/>
        <v>520873.26000000024</v>
      </c>
      <c r="J204" s="8"/>
      <c r="K204" s="8"/>
    </row>
    <row r="205" spans="1:11">
      <c r="A205" s="7">
        <v>42793</v>
      </c>
      <c r="B205" s="1" t="s">
        <v>650</v>
      </c>
      <c r="C205" s="8"/>
      <c r="D205" s="17"/>
      <c r="E205" s="8">
        <v>510000</v>
      </c>
      <c r="F205" s="14">
        <v>13</v>
      </c>
      <c r="G205" s="10">
        <f t="shared" si="3"/>
        <v>10873.260000000242</v>
      </c>
      <c r="J205" s="8"/>
      <c r="K205" s="8"/>
    </row>
    <row r="206" spans="1:11">
      <c r="A206" s="7">
        <v>42793</v>
      </c>
      <c r="B206" s="1" t="s">
        <v>651</v>
      </c>
      <c r="C206" s="8">
        <v>55000</v>
      </c>
      <c r="D206" s="17">
        <v>89</v>
      </c>
      <c r="E206" s="8"/>
      <c r="F206" s="14"/>
      <c r="G206" s="10">
        <f t="shared" si="3"/>
        <v>65873.260000000242</v>
      </c>
      <c r="J206" s="8"/>
      <c r="K206" s="8"/>
    </row>
    <row r="207" spans="1:11">
      <c r="A207" s="7">
        <v>42793</v>
      </c>
      <c r="B207" s="1" t="s">
        <v>652</v>
      </c>
      <c r="C207" s="8">
        <v>0</v>
      </c>
      <c r="D207" s="17"/>
      <c r="E207" s="8"/>
      <c r="F207" s="14"/>
      <c r="G207" s="10">
        <f t="shared" si="3"/>
        <v>65873.260000000242</v>
      </c>
      <c r="J207" s="8"/>
      <c r="K207" s="8"/>
    </row>
    <row r="208" spans="1:11">
      <c r="A208" s="7">
        <v>42793</v>
      </c>
      <c r="B208" s="1" t="s">
        <v>653</v>
      </c>
      <c r="C208" s="8">
        <v>20000</v>
      </c>
      <c r="D208" s="17">
        <v>90</v>
      </c>
      <c r="E208" s="8"/>
      <c r="F208" s="14"/>
      <c r="G208" s="10">
        <f t="shared" si="3"/>
        <v>85873.260000000242</v>
      </c>
      <c r="J208" s="8"/>
      <c r="K208" s="8"/>
    </row>
    <row r="209" spans="1:11">
      <c r="A209" s="7">
        <v>42793</v>
      </c>
      <c r="B209" s="1" t="s">
        <v>654</v>
      </c>
      <c r="C209" s="8">
        <v>0</v>
      </c>
      <c r="D209" s="17"/>
      <c r="E209" s="8"/>
      <c r="F209" s="14"/>
      <c r="G209" s="10">
        <f t="shared" si="3"/>
        <v>85873.260000000242</v>
      </c>
      <c r="J209" s="8"/>
      <c r="K209" s="8"/>
    </row>
    <row r="210" spans="1:11">
      <c r="A210" s="7">
        <v>42793</v>
      </c>
      <c r="B210" s="1" t="s">
        <v>655</v>
      </c>
      <c r="C210" s="8">
        <v>133</v>
      </c>
      <c r="D210" s="17"/>
      <c r="E210" s="8"/>
      <c r="F210" s="14"/>
      <c r="G210" s="10">
        <f t="shared" si="3"/>
        <v>86006.260000000242</v>
      </c>
      <c r="J210" s="8"/>
      <c r="K210" s="8"/>
    </row>
    <row r="211" spans="1:11">
      <c r="A211" s="7">
        <v>42794</v>
      </c>
      <c r="B211" s="1" t="s">
        <v>656</v>
      </c>
      <c r="C211" s="8">
        <v>90000</v>
      </c>
      <c r="D211" s="17">
        <v>91</v>
      </c>
      <c r="E211" s="8"/>
      <c r="F211" s="14"/>
      <c r="G211" s="10">
        <f t="shared" si="3"/>
        <v>176006.26000000024</v>
      </c>
      <c r="J211" s="8"/>
      <c r="K211" s="8"/>
    </row>
    <row r="212" spans="1:11">
      <c r="A212" s="3">
        <v>42794</v>
      </c>
      <c r="B212" s="4" t="s">
        <v>657</v>
      </c>
      <c r="C212" s="5"/>
      <c r="D212" s="17"/>
      <c r="E212" s="5">
        <v>248.79</v>
      </c>
      <c r="F212" s="14">
        <v>15</v>
      </c>
      <c r="G212" s="5">
        <f t="shared" si="3"/>
        <v>175757.47000000023</v>
      </c>
      <c r="J212" s="8"/>
      <c r="K212" s="8"/>
    </row>
    <row r="213" spans="1:11">
      <c r="A213" s="3">
        <v>42794</v>
      </c>
      <c r="B213" s="6" t="s">
        <v>658</v>
      </c>
      <c r="C213" s="5"/>
      <c r="D213" s="17"/>
      <c r="E213" s="5">
        <v>106.14</v>
      </c>
      <c r="F213" s="14">
        <v>15</v>
      </c>
      <c r="G213" s="5">
        <f t="shared" si="3"/>
        <v>175651.33000000022</v>
      </c>
      <c r="J213" s="8"/>
      <c r="K213" s="8"/>
    </row>
    <row r="214" spans="1:11">
      <c r="A214" s="7">
        <v>42794</v>
      </c>
      <c r="B214" s="1" t="s">
        <v>659</v>
      </c>
      <c r="C214" s="8">
        <v>53188.11</v>
      </c>
      <c r="D214" s="17">
        <v>93</v>
      </c>
      <c r="E214" s="8"/>
      <c r="F214" s="14"/>
      <c r="G214" s="10">
        <f t="shared" si="3"/>
        <v>228839.44000000024</v>
      </c>
      <c r="J214" s="8"/>
      <c r="K214" s="8"/>
    </row>
    <row r="215" spans="1:11">
      <c r="A215" s="3">
        <v>42794</v>
      </c>
      <c r="B215" s="4" t="s">
        <v>660</v>
      </c>
      <c r="C215" s="5"/>
      <c r="D215" s="17"/>
      <c r="E215" s="5">
        <v>663.39</v>
      </c>
      <c r="F215" s="14">
        <v>15</v>
      </c>
      <c r="G215" s="5">
        <f t="shared" si="3"/>
        <v>228176.05000000022</v>
      </c>
      <c r="J215" s="8"/>
      <c r="K215" s="8"/>
    </row>
    <row r="216" spans="1:11">
      <c r="A216" s="3">
        <v>42794</v>
      </c>
      <c r="B216" s="6" t="s">
        <v>661</v>
      </c>
      <c r="C216" s="5"/>
      <c r="D216" s="17"/>
      <c r="E216" s="5">
        <v>39.81</v>
      </c>
      <c r="F216" s="14">
        <v>15</v>
      </c>
      <c r="G216" s="5">
        <f t="shared" si="3"/>
        <v>228136.24000000022</v>
      </c>
      <c r="J216" s="8"/>
      <c r="K216" s="8"/>
    </row>
    <row r="217" spans="1:11">
      <c r="A217" s="7">
        <v>42794</v>
      </c>
      <c r="B217" s="1" t="s">
        <v>662</v>
      </c>
      <c r="C217" s="8">
        <v>237800</v>
      </c>
      <c r="D217" s="17">
        <v>92</v>
      </c>
      <c r="E217" s="8"/>
      <c r="F217" s="14"/>
      <c r="G217" s="10">
        <f t="shared" si="3"/>
        <v>465936.24000000022</v>
      </c>
      <c r="J217" s="8"/>
      <c r="K217" s="8"/>
    </row>
    <row r="218" spans="1:11">
      <c r="A218" s="7">
        <v>42794</v>
      </c>
      <c r="B218" s="1" t="s">
        <v>663</v>
      </c>
      <c r="C218" s="8">
        <v>0</v>
      </c>
      <c r="D218" s="17"/>
      <c r="E218" s="8"/>
      <c r="F218" s="14"/>
      <c r="G218" s="10">
        <f t="shared" si="3"/>
        <v>465936.24000000022</v>
      </c>
      <c r="J218" s="8"/>
      <c r="K218" s="8"/>
    </row>
    <row r="219" spans="1:11">
      <c r="A219" s="7">
        <v>42794</v>
      </c>
      <c r="B219" s="1" t="s">
        <v>664</v>
      </c>
      <c r="C219" s="8">
        <v>130000</v>
      </c>
      <c r="D219" s="17">
        <v>97</v>
      </c>
      <c r="E219" s="8"/>
      <c r="F219" s="14"/>
      <c r="G219" s="10">
        <f t="shared" si="3"/>
        <v>595936.24000000022</v>
      </c>
      <c r="J219" s="8"/>
      <c r="K219" s="8"/>
    </row>
    <row r="220" spans="1:11">
      <c r="A220" s="7">
        <v>42794</v>
      </c>
      <c r="B220" s="1" t="s">
        <v>665</v>
      </c>
      <c r="C220" s="8">
        <v>5858.01</v>
      </c>
      <c r="D220" s="17"/>
      <c r="E220" s="8"/>
      <c r="F220" s="14"/>
      <c r="G220" s="10">
        <f t="shared" si="3"/>
        <v>601794.25000000023</v>
      </c>
      <c r="J220" s="8"/>
      <c r="K220" s="8"/>
    </row>
    <row r="221" spans="1:11">
      <c r="A221" s="7">
        <v>42794</v>
      </c>
      <c r="B221" s="1" t="s">
        <v>666</v>
      </c>
      <c r="C221" s="8">
        <v>3000</v>
      </c>
      <c r="D221" s="17">
        <v>96</v>
      </c>
      <c r="E221" s="8"/>
      <c r="F221" s="14"/>
      <c r="G221" s="10">
        <f t="shared" si="3"/>
        <v>604794.25000000023</v>
      </c>
      <c r="J221" s="8"/>
      <c r="K221" s="8"/>
    </row>
    <row r="222" spans="1:11">
      <c r="A222" s="7">
        <v>42794</v>
      </c>
      <c r="B222" s="1" t="s">
        <v>667</v>
      </c>
      <c r="C222" s="8">
        <v>1970</v>
      </c>
      <c r="D222" s="17">
        <v>95</v>
      </c>
      <c r="E222" s="8"/>
      <c r="F222" s="14"/>
      <c r="G222" s="10">
        <f t="shared" si="3"/>
        <v>606764.25000000023</v>
      </c>
      <c r="J222" s="8"/>
      <c r="K222" s="8"/>
    </row>
    <row r="223" spans="1:11">
      <c r="A223" s="7">
        <v>42794</v>
      </c>
      <c r="B223" s="1" t="s">
        <v>668</v>
      </c>
      <c r="C223" s="8"/>
      <c r="D223" s="17"/>
      <c r="E223" s="8">
        <v>596000</v>
      </c>
      <c r="F223" s="14">
        <v>14</v>
      </c>
      <c r="G223" s="10">
        <f t="shared" si="3"/>
        <v>10764.250000000233</v>
      </c>
      <c r="J223" s="8"/>
      <c r="K223" s="8"/>
    </row>
    <row r="224" spans="1:11">
      <c r="A224" s="7">
        <v>42794</v>
      </c>
      <c r="B224" s="1" t="s">
        <v>669</v>
      </c>
      <c r="C224" s="8">
        <v>582300</v>
      </c>
      <c r="D224" s="17">
        <v>101</v>
      </c>
      <c r="E224" s="8"/>
      <c r="F224" s="14"/>
      <c r="G224" s="10">
        <f t="shared" si="3"/>
        <v>593064.25000000023</v>
      </c>
      <c r="J224" s="8"/>
    </row>
    <row r="225" spans="1:10">
      <c r="A225" s="7">
        <v>42794</v>
      </c>
      <c r="B225" s="1" t="s">
        <v>670</v>
      </c>
      <c r="C225" s="8">
        <v>100000</v>
      </c>
      <c r="D225" s="17">
        <v>98</v>
      </c>
      <c r="E225" s="8"/>
      <c r="F225" s="14"/>
      <c r="G225" s="10">
        <f t="shared" si="3"/>
        <v>693064.25000000023</v>
      </c>
      <c r="J225" s="8"/>
    </row>
    <row r="226" spans="1:10">
      <c r="A226" s="7">
        <v>42794</v>
      </c>
      <c r="B226" s="1" t="s">
        <v>671</v>
      </c>
      <c r="C226" s="8">
        <v>0</v>
      </c>
      <c r="D226" s="17"/>
      <c r="E226" s="8"/>
      <c r="F226" s="14"/>
      <c r="G226" s="10">
        <f t="shared" si="3"/>
        <v>693064.25000000023</v>
      </c>
      <c r="J226" s="8"/>
    </row>
    <row r="227" spans="1:10">
      <c r="A227" s="7">
        <v>42794</v>
      </c>
      <c r="B227" s="1" t="s">
        <v>672</v>
      </c>
      <c r="C227" s="8">
        <v>358800</v>
      </c>
      <c r="D227" s="17">
        <v>100</v>
      </c>
      <c r="E227" s="8"/>
      <c r="F227" s="14"/>
      <c r="G227" s="10">
        <f t="shared" si="3"/>
        <v>1051864.2500000002</v>
      </c>
      <c r="J227" s="8"/>
    </row>
    <row r="228" spans="1:10">
      <c r="A228" s="7">
        <v>42794</v>
      </c>
      <c r="B228" s="1" t="s">
        <v>673</v>
      </c>
      <c r="C228" s="8">
        <v>89113.88</v>
      </c>
      <c r="D228" s="17">
        <v>99</v>
      </c>
      <c r="E228" s="8"/>
      <c r="F228" s="14"/>
      <c r="G228" s="10">
        <f t="shared" si="3"/>
        <v>1140978.1300000004</v>
      </c>
      <c r="J228" s="8"/>
    </row>
    <row r="229" spans="1:10">
      <c r="A229" s="7">
        <v>42794</v>
      </c>
      <c r="B229" s="1" t="s">
        <v>674</v>
      </c>
      <c r="C229" s="8">
        <v>6.51</v>
      </c>
      <c r="D229" s="17">
        <v>102</v>
      </c>
      <c r="E229" s="8"/>
      <c r="F229" s="14"/>
      <c r="G229" s="10">
        <f t="shared" si="3"/>
        <v>1140984.6400000004</v>
      </c>
      <c r="J229" s="8"/>
    </row>
    <row r="230" spans="1:10">
      <c r="J230" s="8"/>
    </row>
    <row r="232" spans="1:10">
      <c r="E232" s="13">
        <f>+E4+E6+E17+E18+E25+E30+E32+E35+E37+E48+E57+E59+E66+E69+E72+E74+E88+E89+E99+E107+E109+E114+E116+E123+E125+E128+E130+E138+E140+E143+E150+E151+E165+E168+E179+E181+E188+E190+E194+E196+E212+E215+E51</f>
        <v>5970.55</v>
      </c>
    </row>
    <row r="233" spans="1:10">
      <c r="E233" s="13">
        <f>+E5+E7+E16+E19+E26+E31+E33+E36+E38+E49+E58+E60+E67+E70+E73+E75+E90+E91+E98+E108+E110+E115+E117+E124+E126+E129+E131+E139+E141+E142+E152+E153+E166+E169+E180+E182+E189+E192+E195+E197+E213+E216+E53</f>
        <v>955.31000000000029</v>
      </c>
    </row>
  </sheetData>
  <autoFilter ref="A2:I2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3"/>
  <sheetViews>
    <sheetView topLeftCell="A161" workbookViewId="0">
      <selection activeCell="H178" sqref="H178"/>
    </sheetView>
  </sheetViews>
  <sheetFormatPr baseColWidth="10" defaultRowHeight="11.25"/>
  <cols>
    <col min="1" max="1" width="9.85546875" style="1" bestFit="1" customWidth="1"/>
    <col min="2" max="2" width="82.42578125" style="1" bestFit="1" customWidth="1"/>
    <col min="3" max="3" width="9.85546875" style="1" bestFit="1" customWidth="1"/>
    <col min="4" max="4" width="3.5703125" style="15" bestFit="1" customWidth="1"/>
    <col min="5" max="5" width="11.140625" style="1" bestFit="1" customWidth="1"/>
    <col min="6" max="6" width="3.5703125" style="16" bestFit="1" customWidth="1"/>
    <col min="7" max="7" width="11.140625" style="1" bestFit="1" customWidth="1"/>
    <col min="8" max="8" width="19.28515625" style="2" bestFit="1" customWidth="1"/>
    <col min="9" max="16384" width="11.42578125" style="1"/>
  </cols>
  <sheetData>
    <row r="2" spans="1:8">
      <c r="A2" s="1" t="s">
        <v>0</v>
      </c>
      <c r="B2" s="1" t="s">
        <v>1</v>
      </c>
      <c r="C2" s="1" t="s">
        <v>2</v>
      </c>
      <c r="E2" s="1" t="s">
        <v>3</v>
      </c>
      <c r="G2" s="1" t="s">
        <v>4</v>
      </c>
    </row>
    <row r="3" spans="1:8">
      <c r="A3" s="7">
        <v>42795</v>
      </c>
      <c r="B3" s="1" t="s">
        <v>678</v>
      </c>
      <c r="C3" s="8">
        <v>23131.05</v>
      </c>
      <c r="D3" s="14" t="s">
        <v>1050</v>
      </c>
      <c r="E3" s="8"/>
      <c r="F3" s="17"/>
      <c r="G3" s="8">
        <v>1164115.69</v>
      </c>
      <c r="H3" s="2" t="s">
        <v>679</v>
      </c>
    </row>
    <row r="4" spans="1:8">
      <c r="A4" s="3">
        <v>42795</v>
      </c>
      <c r="B4" s="4" t="s">
        <v>680</v>
      </c>
      <c r="C4" s="5"/>
      <c r="D4" s="14"/>
      <c r="E4" s="5">
        <v>337.18</v>
      </c>
      <c r="F4" s="17">
        <v>19</v>
      </c>
      <c r="G4" s="5">
        <f>+G3+C4-E4</f>
        <v>1163778.51</v>
      </c>
    </row>
    <row r="5" spans="1:8">
      <c r="A5" s="3">
        <v>42795</v>
      </c>
      <c r="B5" s="6" t="s">
        <v>681</v>
      </c>
      <c r="C5" s="5"/>
      <c r="D5" s="14"/>
      <c r="E5" s="5">
        <v>53.95</v>
      </c>
      <c r="F5" s="17">
        <v>19</v>
      </c>
      <c r="G5" s="5">
        <f t="shared" ref="G5:G68" si="0">+G4+C5-E5</f>
        <v>1163724.56</v>
      </c>
    </row>
    <row r="6" spans="1:8">
      <c r="A6" s="3">
        <v>42795</v>
      </c>
      <c r="B6" s="4" t="s">
        <v>682</v>
      </c>
      <c r="C6" s="5"/>
      <c r="D6" s="14"/>
      <c r="E6" s="5">
        <v>83.52</v>
      </c>
      <c r="F6" s="17">
        <v>19</v>
      </c>
      <c r="G6" s="5">
        <f t="shared" si="0"/>
        <v>1163641.04</v>
      </c>
    </row>
    <row r="7" spans="1:8">
      <c r="A7" s="3">
        <v>42795</v>
      </c>
      <c r="B7" s="6" t="s">
        <v>683</v>
      </c>
      <c r="C7" s="5"/>
      <c r="D7" s="14"/>
      <c r="E7" s="5">
        <v>13.36</v>
      </c>
      <c r="F7" s="17">
        <v>19</v>
      </c>
      <c r="G7" s="5">
        <f t="shared" si="0"/>
        <v>1163627.68</v>
      </c>
    </row>
    <row r="8" spans="1:8">
      <c r="A8" s="7">
        <v>42795</v>
      </c>
      <c r="B8" s="1" t="s">
        <v>684</v>
      </c>
      <c r="E8" s="9">
        <v>1153000</v>
      </c>
      <c r="F8" s="16">
        <v>1</v>
      </c>
      <c r="G8" s="8">
        <f t="shared" si="0"/>
        <v>10627.679999999935</v>
      </c>
    </row>
    <row r="9" spans="1:8">
      <c r="A9" s="7">
        <v>42795</v>
      </c>
      <c r="B9" s="1" t="s">
        <v>685</v>
      </c>
      <c r="C9" s="9">
        <v>4395</v>
      </c>
      <c r="D9" s="15">
        <v>1</v>
      </c>
      <c r="G9" s="8">
        <f t="shared" si="0"/>
        <v>15022.679999999935</v>
      </c>
      <c r="H9" s="2" t="s">
        <v>686</v>
      </c>
    </row>
    <row r="10" spans="1:8">
      <c r="A10" s="3">
        <v>42796</v>
      </c>
      <c r="B10" s="4" t="s">
        <v>687</v>
      </c>
      <c r="C10" s="11"/>
      <c r="E10" s="5">
        <v>94.37</v>
      </c>
      <c r="F10" s="17">
        <v>19</v>
      </c>
      <c r="G10" s="5">
        <f t="shared" si="0"/>
        <v>14928.309999999934</v>
      </c>
    </row>
    <row r="11" spans="1:8">
      <c r="A11" s="3">
        <v>42796</v>
      </c>
      <c r="B11" s="6" t="s">
        <v>688</v>
      </c>
      <c r="C11" s="11"/>
      <c r="E11" s="5">
        <v>15.1</v>
      </c>
      <c r="F11" s="17">
        <v>19</v>
      </c>
      <c r="G11" s="5">
        <f t="shared" si="0"/>
        <v>14913.209999999934</v>
      </c>
    </row>
    <row r="12" spans="1:8">
      <c r="A12" s="7">
        <v>42796</v>
      </c>
      <c r="B12" s="1" t="s">
        <v>689</v>
      </c>
      <c r="C12" s="8">
        <v>4349.01</v>
      </c>
      <c r="D12" s="14">
        <v>2</v>
      </c>
      <c r="E12" s="8"/>
      <c r="F12" s="17"/>
      <c r="G12" s="8">
        <f t="shared" si="0"/>
        <v>19262.219999999936</v>
      </c>
      <c r="H12" s="2" t="s">
        <v>690</v>
      </c>
    </row>
    <row r="13" spans="1:8">
      <c r="A13" s="7">
        <v>42796</v>
      </c>
      <c r="B13" s="1" t="s">
        <v>691</v>
      </c>
      <c r="C13" s="8">
        <v>86600</v>
      </c>
      <c r="D13" s="14">
        <v>3</v>
      </c>
      <c r="E13" s="8"/>
      <c r="F13" s="17"/>
      <c r="G13" s="8">
        <f t="shared" si="0"/>
        <v>105862.21999999994</v>
      </c>
      <c r="H13" s="2" t="s">
        <v>692</v>
      </c>
    </row>
    <row r="14" spans="1:8">
      <c r="A14" s="7">
        <v>42796</v>
      </c>
      <c r="B14" s="1" t="s">
        <v>693</v>
      </c>
      <c r="C14" s="8">
        <v>0</v>
      </c>
      <c r="D14" s="14"/>
      <c r="E14" s="8"/>
      <c r="F14" s="17"/>
      <c r="G14" s="8">
        <f t="shared" si="0"/>
        <v>105862.21999999994</v>
      </c>
    </row>
    <row r="15" spans="1:8">
      <c r="A15" s="7">
        <v>42796</v>
      </c>
      <c r="B15" s="1" t="s">
        <v>694</v>
      </c>
      <c r="C15" s="8">
        <v>95500</v>
      </c>
      <c r="D15" s="14">
        <v>5</v>
      </c>
      <c r="E15" s="8"/>
      <c r="F15" s="17"/>
      <c r="G15" s="8">
        <f t="shared" si="0"/>
        <v>201362.21999999994</v>
      </c>
      <c r="H15" s="2" t="s">
        <v>695</v>
      </c>
    </row>
    <row r="16" spans="1:8">
      <c r="A16" s="7">
        <v>42796</v>
      </c>
      <c r="B16" s="1" t="s">
        <v>696</v>
      </c>
      <c r="C16" s="8">
        <v>0</v>
      </c>
      <c r="D16" s="14"/>
      <c r="E16" s="8"/>
      <c r="F16" s="17"/>
      <c r="G16" s="8">
        <f t="shared" si="0"/>
        <v>201362.21999999994</v>
      </c>
    </row>
    <row r="17" spans="1:10">
      <c r="A17" s="7">
        <v>42796</v>
      </c>
      <c r="B17" s="1" t="s">
        <v>697</v>
      </c>
      <c r="C17" s="8">
        <v>1869</v>
      </c>
      <c r="D17" s="14">
        <v>4</v>
      </c>
      <c r="E17" s="8"/>
      <c r="F17" s="17"/>
      <c r="G17" s="8">
        <f t="shared" si="0"/>
        <v>203231.21999999994</v>
      </c>
      <c r="H17" s="2" t="s">
        <v>698</v>
      </c>
    </row>
    <row r="18" spans="1:10">
      <c r="A18" s="7">
        <v>42796</v>
      </c>
      <c r="B18" s="1" t="s">
        <v>699</v>
      </c>
      <c r="C18" s="8">
        <v>4373.9399999999996</v>
      </c>
      <c r="D18" s="14">
        <v>7</v>
      </c>
      <c r="E18" s="8"/>
      <c r="F18" s="17"/>
      <c r="G18" s="8">
        <f t="shared" si="0"/>
        <v>207605.15999999995</v>
      </c>
      <c r="H18" s="2" t="s">
        <v>700</v>
      </c>
    </row>
    <row r="19" spans="1:10">
      <c r="A19" s="7">
        <v>42796</v>
      </c>
      <c r="B19" s="1" t="s">
        <v>701</v>
      </c>
      <c r="C19" s="8">
        <v>0</v>
      </c>
      <c r="D19" s="14"/>
      <c r="E19" s="8"/>
      <c r="F19" s="17"/>
      <c r="G19" s="8">
        <f t="shared" si="0"/>
        <v>207605.15999999995</v>
      </c>
    </row>
    <row r="20" spans="1:10">
      <c r="A20" s="7">
        <v>42796</v>
      </c>
      <c r="B20" s="1" t="s">
        <v>702</v>
      </c>
      <c r="C20" s="8"/>
      <c r="D20" s="14"/>
      <c r="E20" s="8">
        <v>197000</v>
      </c>
      <c r="F20" s="17">
        <v>2</v>
      </c>
      <c r="G20" s="8">
        <f t="shared" si="0"/>
        <v>10605.159999999945</v>
      </c>
    </row>
    <row r="21" spans="1:10">
      <c r="A21" s="3">
        <v>42797</v>
      </c>
      <c r="B21" s="4" t="s">
        <v>703</v>
      </c>
      <c r="C21" s="5"/>
      <c r="D21" s="14"/>
      <c r="E21" s="5">
        <v>33.76</v>
      </c>
      <c r="F21" s="17">
        <v>19</v>
      </c>
      <c r="G21" s="5">
        <f t="shared" si="0"/>
        <v>10571.399999999945</v>
      </c>
    </row>
    <row r="22" spans="1:10">
      <c r="A22" s="3">
        <v>42797</v>
      </c>
      <c r="B22" s="4" t="s">
        <v>704</v>
      </c>
      <c r="C22" s="5"/>
      <c r="D22" s="14"/>
      <c r="E22" s="5">
        <v>42.75</v>
      </c>
      <c r="F22" s="17">
        <v>19</v>
      </c>
      <c r="G22" s="5">
        <f t="shared" si="0"/>
        <v>10528.649999999945</v>
      </c>
    </row>
    <row r="23" spans="1:10">
      <c r="A23" s="7">
        <v>42797</v>
      </c>
      <c r="B23" s="1" t="s">
        <v>705</v>
      </c>
      <c r="C23" s="8">
        <v>5039.0200000000004</v>
      </c>
      <c r="D23" s="14">
        <v>6</v>
      </c>
      <c r="E23" s="8"/>
      <c r="F23" s="17"/>
      <c r="G23" s="8">
        <f t="shared" si="0"/>
        <v>15567.669999999946</v>
      </c>
      <c r="H23" s="2" t="s">
        <v>706</v>
      </c>
    </row>
    <row r="24" spans="1:10">
      <c r="A24" s="3">
        <v>42797</v>
      </c>
      <c r="B24" s="6" t="s">
        <v>707</v>
      </c>
      <c r="C24" s="5"/>
      <c r="D24" s="14"/>
      <c r="E24" s="5">
        <v>6.84</v>
      </c>
      <c r="F24" s="17">
        <v>19</v>
      </c>
      <c r="G24" s="5">
        <f t="shared" si="0"/>
        <v>15560.829999999945</v>
      </c>
    </row>
    <row r="25" spans="1:10">
      <c r="A25" s="3">
        <v>42797</v>
      </c>
      <c r="B25" s="6" t="s">
        <v>708</v>
      </c>
      <c r="C25" s="5"/>
      <c r="D25" s="14"/>
      <c r="E25" s="5">
        <v>5.4</v>
      </c>
      <c r="F25" s="17">
        <v>19</v>
      </c>
      <c r="G25" s="5">
        <f t="shared" si="0"/>
        <v>15555.429999999946</v>
      </c>
    </row>
    <row r="26" spans="1:10">
      <c r="A26" s="7">
        <v>42797</v>
      </c>
      <c r="B26" s="1" t="s">
        <v>709</v>
      </c>
      <c r="C26" s="8">
        <v>6710.01</v>
      </c>
      <c r="D26" s="14">
        <v>8</v>
      </c>
      <c r="E26" s="8"/>
      <c r="F26" s="17"/>
      <c r="G26" s="10">
        <f t="shared" si="0"/>
        <v>22265.439999999944</v>
      </c>
      <c r="H26" s="2" t="s">
        <v>710</v>
      </c>
      <c r="J26" s="1">
        <f>23140.38+47601.4</f>
        <v>70741.78</v>
      </c>
    </row>
    <row r="27" spans="1:10">
      <c r="A27" s="7">
        <v>42797</v>
      </c>
      <c r="B27" s="1" t="s">
        <v>711</v>
      </c>
      <c r="C27" s="8">
        <v>1099</v>
      </c>
      <c r="D27" s="14">
        <v>13</v>
      </c>
      <c r="E27" s="8"/>
      <c r="F27" s="17"/>
      <c r="G27" s="10">
        <f t="shared" si="0"/>
        <v>23364.439999999944</v>
      </c>
      <c r="H27" s="2" t="s">
        <v>712</v>
      </c>
    </row>
    <row r="28" spans="1:10">
      <c r="A28" s="7">
        <v>42797</v>
      </c>
      <c r="B28" s="1" t="s">
        <v>713</v>
      </c>
      <c r="C28" s="8">
        <v>1099</v>
      </c>
      <c r="D28" s="14">
        <v>9</v>
      </c>
      <c r="E28" s="8"/>
      <c r="F28" s="17"/>
      <c r="G28" s="10">
        <f t="shared" si="0"/>
        <v>24463.439999999944</v>
      </c>
      <c r="H28" s="2" t="s">
        <v>714</v>
      </c>
    </row>
    <row r="29" spans="1:10">
      <c r="A29" s="7">
        <v>42800</v>
      </c>
      <c r="B29" s="1" t="s">
        <v>715</v>
      </c>
      <c r="C29" s="8">
        <v>11794.07</v>
      </c>
      <c r="D29" s="14">
        <v>10</v>
      </c>
      <c r="E29" s="8"/>
      <c r="F29" s="17"/>
      <c r="G29" s="10">
        <f t="shared" si="0"/>
        <v>36257.509999999944</v>
      </c>
      <c r="H29" s="2" t="s">
        <v>716</v>
      </c>
    </row>
    <row r="30" spans="1:10">
      <c r="A30" s="3">
        <v>42800</v>
      </c>
      <c r="B30" s="4" t="s">
        <v>717</v>
      </c>
      <c r="C30" s="5"/>
      <c r="D30" s="14"/>
      <c r="E30" s="5">
        <v>55.85</v>
      </c>
      <c r="F30" s="17">
        <v>19</v>
      </c>
      <c r="G30" s="5">
        <f t="shared" si="0"/>
        <v>36201.659999999945</v>
      </c>
    </row>
    <row r="31" spans="1:10">
      <c r="A31" s="3">
        <v>42800</v>
      </c>
      <c r="B31" s="6" t="s">
        <v>718</v>
      </c>
      <c r="C31" s="5"/>
      <c r="D31" s="14"/>
      <c r="E31" s="5">
        <v>8.94</v>
      </c>
      <c r="F31" s="17">
        <v>19</v>
      </c>
      <c r="G31" s="5">
        <f t="shared" si="0"/>
        <v>36192.719999999943</v>
      </c>
    </row>
    <row r="32" spans="1:10">
      <c r="A32" s="3">
        <v>42800</v>
      </c>
      <c r="B32" s="4" t="s">
        <v>719</v>
      </c>
      <c r="C32" s="5"/>
      <c r="D32" s="14"/>
      <c r="E32" s="5">
        <v>101.42</v>
      </c>
      <c r="F32" s="17">
        <v>19</v>
      </c>
      <c r="G32" s="5">
        <f t="shared" si="0"/>
        <v>36091.299999999945</v>
      </c>
    </row>
    <row r="33" spans="1:8">
      <c r="A33" s="3">
        <v>42800</v>
      </c>
      <c r="B33" s="6" t="s">
        <v>720</v>
      </c>
      <c r="C33" s="5"/>
      <c r="D33" s="14"/>
      <c r="E33" s="5">
        <v>16.23</v>
      </c>
      <c r="F33" s="17">
        <v>19</v>
      </c>
      <c r="G33" s="5">
        <f t="shared" si="0"/>
        <v>36075.069999999942</v>
      </c>
    </row>
    <row r="34" spans="1:8">
      <c r="A34" s="7">
        <v>42800</v>
      </c>
      <c r="B34" s="1" t="s">
        <v>721</v>
      </c>
      <c r="C34" s="8">
        <v>19682.07</v>
      </c>
      <c r="D34" s="14">
        <v>11</v>
      </c>
      <c r="E34" s="8"/>
      <c r="F34" s="17"/>
      <c r="G34" s="10">
        <f t="shared" si="0"/>
        <v>55757.139999999941</v>
      </c>
      <c r="H34" s="2" t="s">
        <v>722</v>
      </c>
    </row>
    <row r="35" spans="1:8">
      <c r="A35" s="3">
        <v>42800</v>
      </c>
      <c r="B35" s="4" t="s">
        <v>723</v>
      </c>
      <c r="C35" s="5"/>
      <c r="D35" s="14"/>
      <c r="E35" s="5">
        <v>427.1</v>
      </c>
      <c r="F35" s="17">
        <v>19</v>
      </c>
      <c r="G35" s="5">
        <f t="shared" si="0"/>
        <v>55330.039999999943</v>
      </c>
    </row>
    <row r="36" spans="1:8">
      <c r="A36" s="3">
        <v>42800</v>
      </c>
      <c r="B36" s="6" t="s">
        <v>724</v>
      </c>
      <c r="C36" s="5"/>
      <c r="D36" s="14"/>
      <c r="E36" s="5">
        <v>68.34</v>
      </c>
      <c r="F36" s="17">
        <v>19</v>
      </c>
      <c r="G36" s="5">
        <f t="shared" si="0"/>
        <v>55261.699999999946</v>
      </c>
    </row>
    <row r="37" spans="1:8">
      <c r="A37" s="7">
        <v>42800</v>
      </c>
      <c r="B37" s="1" t="s">
        <v>725</v>
      </c>
      <c r="C37" s="8">
        <v>1970</v>
      </c>
      <c r="D37" s="14">
        <v>12</v>
      </c>
      <c r="E37" s="8"/>
      <c r="F37" s="17"/>
      <c r="G37" s="10">
        <f t="shared" si="0"/>
        <v>57231.699999999946</v>
      </c>
      <c r="H37" s="2" t="s">
        <v>726</v>
      </c>
    </row>
    <row r="38" spans="1:8">
      <c r="A38" s="7">
        <v>42800</v>
      </c>
      <c r="B38" s="1" t="s">
        <v>727</v>
      </c>
      <c r="C38" s="8">
        <v>100000</v>
      </c>
      <c r="D38" s="14">
        <v>20</v>
      </c>
      <c r="E38" s="8"/>
      <c r="F38" s="17"/>
      <c r="G38" s="10">
        <f t="shared" si="0"/>
        <v>157231.69999999995</v>
      </c>
      <c r="H38" s="2" t="s">
        <v>728</v>
      </c>
    </row>
    <row r="39" spans="1:8">
      <c r="A39" s="7">
        <v>42801</v>
      </c>
      <c r="B39" s="1" t="s">
        <v>729</v>
      </c>
      <c r="C39" s="8">
        <v>110000</v>
      </c>
      <c r="D39" s="14">
        <v>15</v>
      </c>
      <c r="E39" s="8"/>
      <c r="F39" s="17"/>
      <c r="G39" s="10">
        <f t="shared" si="0"/>
        <v>267231.69999999995</v>
      </c>
      <c r="H39" s="2" t="s">
        <v>730</v>
      </c>
    </row>
    <row r="40" spans="1:8">
      <c r="A40" s="7">
        <v>42801</v>
      </c>
      <c r="B40" s="1" t="s">
        <v>731</v>
      </c>
      <c r="C40" s="8">
        <v>110194.49</v>
      </c>
      <c r="D40" s="14">
        <v>16</v>
      </c>
      <c r="E40" s="8"/>
      <c r="F40" s="17"/>
      <c r="G40" s="10">
        <f t="shared" si="0"/>
        <v>377426.18999999994</v>
      </c>
      <c r="H40" s="2" t="s">
        <v>732</v>
      </c>
    </row>
    <row r="41" spans="1:8">
      <c r="A41" s="3">
        <v>42801</v>
      </c>
      <c r="B41" s="4" t="s">
        <v>733</v>
      </c>
      <c r="C41" s="5"/>
      <c r="D41" s="14"/>
      <c r="E41" s="5">
        <v>183.12</v>
      </c>
      <c r="F41" s="17">
        <v>19</v>
      </c>
      <c r="G41" s="5">
        <f t="shared" si="0"/>
        <v>377243.06999999995</v>
      </c>
    </row>
    <row r="42" spans="1:8">
      <c r="A42" s="3">
        <v>42801</v>
      </c>
      <c r="B42" s="4" t="s">
        <v>734</v>
      </c>
      <c r="C42" s="5"/>
      <c r="D42" s="14"/>
      <c r="E42" s="5">
        <v>243.17</v>
      </c>
      <c r="F42" s="17">
        <v>19</v>
      </c>
      <c r="G42" s="5">
        <f t="shared" si="0"/>
        <v>376999.89999999997</v>
      </c>
    </row>
    <row r="43" spans="1:8">
      <c r="A43" s="3">
        <v>42801</v>
      </c>
      <c r="B43" s="6" t="s">
        <v>735</v>
      </c>
      <c r="C43" s="5"/>
      <c r="D43" s="14"/>
      <c r="E43" s="5">
        <v>29.3</v>
      </c>
      <c r="F43" s="17">
        <v>19</v>
      </c>
      <c r="G43" s="5">
        <f t="shared" si="0"/>
        <v>376970.6</v>
      </c>
    </row>
    <row r="44" spans="1:8">
      <c r="A44" s="7">
        <v>42801</v>
      </c>
      <c r="B44" s="1" t="s">
        <v>736</v>
      </c>
      <c r="C44" s="8">
        <v>30545.279999999999</v>
      </c>
      <c r="D44" s="14">
        <v>14</v>
      </c>
      <c r="E44" s="8"/>
      <c r="F44" s="17"/>
      <c r="G44" s="10">
        <f t="shared" si="0"/>
        <v>407515.88</v>
      </c>
      <c r="H44" s="2" t="s">
        <v>737</v>
      </c>
    </row>
    <row r="45" spans="1:8">
      <c r="A45" s="3">
        <v>42801</v>
      </c>
      <c r="B45" s="6" t="s">
        <v>738</v>
      </c>
      <c r="C45" s="5"/>
      <c r="D45" s="14"/>
      <c r="E45" s="5">
        <v>38.909999999999997</v>
      </c>
      <c r="F45" s="17">
        <v>19</v>
      </c>
      <c r="G45" s="5">
        <f t="shared" si="0"/>
        <v>407476.97000000003</v>
      </c>
    </row>
    <row r="46" spans="1:8">
      <c r="A46" s="7">
        <v>42801</v>
      </c>
      <c r="B46" s="1" t="s">
        <v>739</v>
      </c>
      <c r="C46" s="8">
        <v>81033</v>
      </c>
      <c r="D46" s="14">
        <v>19</v>
      </c>
      <c r="E46" s="8"/>
      <c r="F46" s="17"/>
      <c r="G46" s="10">
        <f t="shared" si="0"/>
        <v>488509.97000000003</v>
      </c>
      <c r="H46" s="2" t="s">
        <v>740</v>
      </c>
    </row>
    <row r="47" spans="1:8">
      <c r="A47" s="7">
        <v>42801</v>
      </c>
      <c r="B47" s="1" t="s">
        <v>741</v>
      </c>
      <c r="C47" s="8">
        <v>0</v>
      </c>
      <c r="D47" s="14"/>
      <c r="E47" s="8"/>
      <c r="F47" s="17"/>
      <c r="G47" s="10">
        <f t="shared" si="0"/>
        <v>488509.97000000003</v>
      </c>
    </row>
    <row r="48" spans="1:8">
      <c r="A48" s="7">
        <v>42801</v>
      </c>
      <c r="B48" s="1" t="s">
        <v>742</v>
      </c>
      <c r="C48" s="8"/>
      <c r="D48" s="14"/>
      <c r="E48" s="8">
        <v>478000</v>
      </c>
      <c r="F48" s="17">
        <v>4</v>
      </c>
      <c r="G48" s="10">
        <f t="shared" si="0"/>
        <v>10509.97000000003</v>
      </c>
    </row>
    <row r="49" spans="1:9">
      <c r="A49" s="7">
        <v>42801</v>
      </c>
      <c r="B49" s="1" t="s">
        <v>743</v>
      </c>
      <c r="C49" s="8">
        <v>1970</v>
      </c>
      <c r="D49" s="14">
        <v>18</v>
      </c>
      <c r="E49" s="8"/>
      <c r="F49" s="17"/>
      <c r="G49" s="10">
        <f t="shared" si="0"/>
        <v>12479.97000000003</v>
      </c>
      <c r="H49" s="2" t="s">
        <v>744</v>
      </c>
    </row>
    <row r="50" spans="1:9">
      <c r="A50" s="7">
        <v>42801</v>
      </c>
      <c r="B50" s="1" t="s">
        <v>745</v>
      </c>
      <c r="C50" s="8">
        <v>8062.63</v>
      </c>
      <c r="D50" s="14">
        <v>25</v>
      </c>
      <c r="E50" s="8"/>
      <c r="F50" s="17"/>
      <c r="G50" s="10">
        <f t="shared" si="0"/>
        <v>20542.600000000031</v>
      </c>
      <c r="H50" s="2" t="s">
        <v>746</v>
      </c>
    </row>
    <row r="51" spans="1:9">
      <c r="A51" s="7">
        <v>42801</v>
      </c>
      <c r="B51" s="1" t="s">
        <v>747</v>
      </c>
      <c r="C51" s="8">
        <v>6400</v>
      </c>
      <c r="D51" s="14">
        <v>22</v>
      </c>
      <c r="E51" s="8"/>
      <c r="F51" s="17"/>
      <c r="G51" s="10">
        <f t="shared" si="0"/>
        <v>26942.600000000031</v>
      </c>
      <c r="H51" s="2" t="s">
        <v>748</v>
      </c>
    </row>
    <row r="52" spans="1:9">
      <c r="A52" s="3">
        <v>42802</v>
      </c>
      <c r="B52" s="6" t="s">
        <v>749</v>
      </c>
      <c r="C52" s="5"/>
      <c r="D52" s="14"/>
      <c r="E52" s="5">
        <v>10.56</v>
      </c>
      <c r="F52" s="17">
        <v>19</v>
      </c>
      <c r="G52" s="5">
        <f t="shared" si="0"/>
        <v>26932.04000000003</v>
      </c>
    </row>
    <row r="53" spans="1:9">
      <c r="A53" s="7">
        <v>42802</v>
      </c>
      <c r="B53" s="1" t="s">
        <v>750</v>
      </c>
      <c r="C53" s="8">
        <v>5999.01</v>
      </c>
      <c r="D53" s="14">
        <v>21</v>
      </c>
      <c r="E53" s="8"/>
      <c r="F53" s="17"/>
      <c r="G53" s="10">
        <f t="shared" si="0"/>
        <v>32931.050000000032</v>
      </c>
      <c r="H53" s="2" t="s">
        <v>751</v>
      </c>
    </row>
    <row r="54" spans="1:9">
      <c r="A54" s="3">
        <v>42802</v>
      </c>
      <c r="B54" s="4" t="s">
        <v>752</v>
      </c>
      <c r="C54" s="5"/>
      <c r="D54" s="14"/>
      <c r="E54" s="5">
        <v>65.989999999999995</v>
      </c>
      <c r="F54" s="17">
        <v>19</v>
      </c>
      <c r="G54" s="5">
        <f t="shared" si="0"/>
        <v>32865.060000000034</v>
      </c>
    </row>
    <row r="55" spans="1:9">
      <c r="A55" s="7">
        <v>42802</v>
      </c>
      <c r="B55" s="1" t="s">
        <v>753</v>
      </c>
      <c r="C55" s="8">
        <v>8000</v>
      </c>
      <c r="D55" s="14">
        <v>17</v>
      </c>
      <c r="E55" s="8"/>
      <c r="F55" s="17"/>
      <c r="G55" s="8">
        <f t="shared" si="0"/>
        <v>40865.060000000034</v>
      </c>
      <c r="H55" s="2" t="s">
        <v>754</v>
      </c>
    </row>
    <row r="56" spans="1:9">
      <c r="A56" s="7">
        <v>42802</v>
      </c>
      <c r="B56" s="1" t="s">
        <v>755</v>
      </c>
      <c r="C56" s="8"/>
      <c r="D56" s="14"/>
      <c r="E56" s="8"/>
      <c r="F56" s="17"/>
      <c r="G56" s="8">
        <f t="shared" si="0"/>
        <v>40865.060000000034</v>
      </c>
    </row>
    <row r="57" spans="1:9">
      <c r="A57" s="7">
        <v>42802</v>
      </c>
      <c r="B57" s="1" t="s">
        <v>756</v>
      </c>
      <c r="C57" s="8">
        <v>5000</v>
      </c>
      <c r="D57" s="14">
        <v>23</v>
      </c>
      <c r="E57" s="8"/>
      <c r="F57" s="17"/>
      <c r="G57" s="8">
        <f t="shared" si="0"/>
        <v>45865.060000000034</v>
      </c>
      <c r="H57" s="2" t="s">
        <v>757</v>
      </c>
    </row>
    <row r="58" spans="1:9">
      <c r="A58" s="3">
        <v>42803</v>
      </c>
      <c r="B58" s="4" t="s">
        <v>758</v>
      </c>
      <c r="C58" s="5"/>
      <c r="D58" s="14"/>
      <c r="E58" s="5">
        <v>76.67</v>
      </c>
      <c r="F58" s="17">
        <v>19</v>
      </c>
      <c r="G58" s="5">
        <f t="shared" si="0"/>
        <v>45788.390000000036</v>
      </c>
    </row>
    <row r="59" spans="1:9">
      <c r="A59" s="3">
        <v>42803</v>
      </c>
      <c r="B59" s="6" t="s">
        <v>759</v>
      </c>
      <c r="C59" s="5"/>
      <c r="D59" s="14"/>
      <c r="E59" s="5">
        <v>9.74</v>
      </c>
      <c r="F59" s="17">
        <v>19</v>
      </c>
      <c r="G59" s="5">
        <f t="shared" si="0"/>
        <v>45778.650000000038</v>
      </c>
    </row>
    <row r="60" spans="1:9">
      <c r="A60" s="3">
        <v>42803</v>
      </c>
      <c r="B60" s="4" t="s">
        <v>760</v>
      </c>
      <c r="C60" s="5"/>
      <c r="D60" s="14"/>
      <c r="E60" s="5">
        <v>60.87</v>
      </c>
      <c r="F60" s="17">
        <v>19</v>
      </c>
      <c r="G60" s="5">
        <f t="shared" si="0"/>
        <v>45717.780000000035</v>
      </c>
    </row>
    <row r="61" spans="1:9">
      <c r="A61" s="3">
        <v>42803</v>
      </c>
      <c r="B61" s="6" t="s">
        <v>761</v>
      </c>
      <c r="C61" s="5"/>
      <c r="D61" s="14"/>
      <c r="E61" s="5">
        <v>12.27</v>
      </c>
      <c r="F61" s="17">
        <v>19</v>
      </c>
      <c r="G61" s="5">
        <f t="shared" si="0"/>
        <v>45705.510000000038</v>
      </c>
      <c r="I61" s="1">
        <f>6419+21055.41</f>
        <v>27474.41</v>
      </c>
    </row>
    <row r="62" spans="1:9">
      <c r="A62" s="7">
        <v>42803</v>
      </c>
      <c r="B62" s="1" t="s">
        <v>762</v>
      </c>
      <c r="C62" s="8">
        <v>9066.23</v>
      </c>
      <c r="D62" s="14">
        <v>24</v>
      </c>
      <c r="E62" s="8"/>
      <c r="F62" s="17"/>
      <c r="G62" s="8">
        <f t="shared" si="0"/>
        <v>54771.740000000034</v>
      </c>
    </row>
    <row r="63" spans="1:9">
      <c r="A63" s="7">
        <v>42803</v>
      </c>
      <c r="B63" s="1" t="s">
        <v>763</v>
      </c>
      <c r="C63" s="8">
        <v>635</v>
      </c>
      <c r="D63" s="14">
        <v>26</v>
      </c>
      <c r="E63" s="8"/>
      <c r="F63" s="17"/>
      <c r="G63" s="8">
        <f t="shared" si="0"/>
        <v>55406.740000000034</v>
      </c>
      <c r="H63" s="2" t="s">
        <v>764</v>
      </c>
    </row>
    <row r="64" spans="1:9">
      <c r="A64" s="3">
        <v>42804</v>
      </c>
      <c r="B64" s="4" t="s">
        <v>765</v>
      </c>
      <c r="C64" s="11"/>
      <c r="E64" s="11">
        <v>376.6</v>
      </c>
      <c r="F64" s="16">
        <v>19</v>
      </c>
      <c r="G64" s="5">
        <f t="shared" si="0"/>
        <v>55030.140000000036</v>
      </c>
    </row>
    <row r="65" spans="1:8">
      <c r="A65" s="3">
        <v>42804</v>
      </c>
      <c r="B65" s="6" t="s">
        <v>766</v>
      </c>
      <c r="C65" s="11"/>
      <c r="E65" s="11">
        <v>60.26</v>
      </c>
      <c r="F65" s="16">
        <v>19</v>
      </c>
      <c r="G65" s="5">
        <f t="shared" si="0"/>
        <v>54969.880000000034</v>
      </c>
    </row>
    <row r="66" spans="1:8">
      <c r="A66" s="7">
        <v>42804</v>
      </c>
      <c r="B66" s="1" t="s">
        <v>767</v>
      </c>
      <c r="C66" s="9">
        <v>20604.95</v>
      </c>
      <c r="D66" s="15">
        <v>27</v>
      </c>
      <c r="G66" s="8">
        <f t="shared" si="0"/>
        <v>75574.830000000031</v>
      </c>
    </row>
    <row r="67" spans="1:8">
      <c r="A67" s="3">
        <v>42804</v>
      </c>
      <c r="B67" s="4" t="s">
        <v>768</v>
      </c>
      <c r="C67" s="11"/>
      <c r="E67" s="11">
        <v>35.75</v>
      </c>
      <c r="F67" s="16">
        <v>19</v>
      </c>
      <c r="G67" s="5">
        <f t="shared" si="0"/>
        <v>75539.080000000031</v>
      </c>
    </row>
    <row r="68" spans="1:8">
      <c r="A68" s="3">
        <v>42804</v>
      </c>
      <c r="B68" s="6" t="s">
        <v>769</v>
      </c>
      <c r="C68" s="11"/>
      <c r="E68" s="11">
        <v>5.72</v>
      </c>
      <c r="F68" s="16">
        <v>19</v>
      </c>
      <c r="G68" s="5">
        <f t="shared" si="0"/>
        <v>75533.36000000003</v>
      </c>
    </row>
    <row r="69" spans="1:8">
      <c r="A69" s="7">
        <v>42804</v>
      </c>
      <c r="B69" s="1" t="s">
        <v>770</v>
      </c>
      <c r="C69" s="8">
        <v>1099</v>
      </c>
      <c r="D69" s="14"/>
      <c r="E69" s="8"/>
      <c r="F69" s="17"/>
      <c r="G69" s="10">
        <f t="shared" ref="G69:G132" si="1">+G68+C69-E69</f>
        <v>76632.36000000003</v>
      </c>
      <c r="H69" s="2" t="s">
        <v>771</v>
      </c>
    </row>
    <row r="70" spans="1:8">
      <c r="A70" s="7">
        <v>42804</v>
      </c>
      <c r="B70" s="1" t="s">
        <v>772</v>
      </c>
      <c r="C70" s="8">
        <v>92594.15</v>
      </c>
      <c r="D70" s="14">
        <v>28</v>
      </c>
      <c r="E70" s="8"/>
      <c r="F70" s="17"/>
      <c r="G70" s="10">
        <f t="shared" si="1"/>
        <v>169226.51</v>
      </c>
      <c r="H70" s="2" t="s">
        <v>773</v>
      </c>
    </row>
    <row r="71" spans="1:8">
      <c r="A71" s="7">
        <v>42804</v>
      </c>
      <c r="B71" s="1" t="s">
        <v>774</v>
      </c>
      <c r="C71" s="8">
        <v>20000</v>
      </c>
      <c r="D71" s="14">
        <v>54</v>
      </c>
      <c r="E71" s="8"/>
      <c r="F71" s="17"/>
      <c r="G71" s="10">
        <f t="shared" si="1"/>
        <v>189226.51</v>
      </c>
      <c r="H71" s="2" t="s">
        <v>775</v>
      </c>
    </row>
    <row r="72" spans="1:8">
      <c r="A72" s="7">
        <v>42804</v>
      </c>
      <c r="B72" s="1" t="s">
        <v>776</v>
      </c>
      <c r="C72" s="8">
        <v>899</v>
      </c>
      <c r="D72" s="14">
        <v>57</v>
      </c>
      <c r="E72" s="8"/>
      <c r="F72" s="17"/>
      <c r="G72" s="10">
        <f t="shared" si="1"/>
        <v>190125.51</v>
      </c>
      <c r="H72" s="2" t="s">
        <v>777</v>
      </c>
    </row>
    <row r="73" spans="1:8">
      <c r="A73" s="7">
        <v>42804</v>
      </c>
      <c r="B73" s="1" t="s">
        <v>778</v>
      </c>
      <c r="C73" s="8"/>
      <c r="D73" s="14"/>
      <c r="E73" s="8">
        <v>180000</v>
      </c>
      <c r="F73" s="17">
        <v>3</v>
      </c>
      <c r="G73" s="10">
        <f t="shared" si="1"/>
        <v>10125.510000000009</v>
      </c>
    </row>
    <row r="74" spans="1:8">
      <c r="A74" s="7">
        <v>42804</v>
      </c>
      <c r="B74" s="1" t="s">
        <v>779</v>
      </c>
      <c r="C74" s="8">
        <v>200000</v>
      </c>
      <c r="D74" s="14">
        <v>36</v>
      </c>
      <c r="E74" s="8"/>
      <c r="F74" s="17"/>
      <c r="G74" s="10">
        <f t="shared" si="1"/>
        <v>210125.51</v>
      </c>
      <c r="H74" s="2" t="s">
        <v>780</v>
      </c>
    </row>
    <row r="75" spans="1:8">
      <c r="A75" s="7">
        <v>42804</v>
      </c>
      <c r="B75" s="1" t="s">
        <v>781</v>
      </c>
      <c r="C75" s="8">
        <v>4258</v>
      </c>
      <c r="D75" s="14">
        <v>29</v>
      </c>
      <c r="E75" s="8"/>
      <c r="F75" s="17"/>
      <c r="G75" s="10">
        <f t="shared" si="1"/>
        <v>214383.51</v>
      </c>
      <c r="H75" s="2" t="s">
        <v>782</v>
      </c>
    </row>
    <row r="76" spans="1:8">
      <c r="A76" s="7">
        <v>42804</v>
      </c>
      <c r="B76" s="1" t="s">
        <v>783</v>
      </c>
      <c r="C76" s="8">
        <v>5300</v>
      </c>
      <c r="D76" s="14">
        <v>46</v>
      </c>
      <c r="E76" s="8"/>
      <c r="F76" s="17"/>
      <c r="G76" s="10">
        <f t="shared" si="1"/>
        <v>219683.51</v>
      </c>
      <c r="H76" s="2" t="s">
        <v>784</v>
      </c>
    </row>
    <row r="77" spans="1:8">
      <c r="A77" s="7">
        <v>42804</v>
      </c>
      <c r="B77" s="1" t="s">
        <v>785</v>
      </c>
      <c r="C77" s="8">
        <v>5000</v>
      </c>
      <c r="D77" s="14">
        <v>32</v>
      </c>
      <c r="E77" s="8"/>
      <c r="F77" s="17"/>
      <c r="G77" s="10">
        <f t="shared" si="1"/>
        <v>224683.51</v>
      </c>
      <c r="H77" s="2" t="s">
        <v>786</v>
      </c>
    </row>
    <row r="78" spans="1:8">
      <c r="A78" s="7">
        <v>42804</v>
      </c>
      <c r="B78" s="1" t="s">
        <v>787</v>
      </c>
      <c r="C78" s="8">
        <v>100000</v>
      </c>
      <c r="D78" s="14">
        <v>33</v>
      </c>
      <c r="E78" s="8"/>
      <c r="F78" s="17"/>
      <c r="G78" s="10">
        <f t="shared" si="1"/>
        <v>324683.51</v>
      </c>
      <c r="H78" s="2" t="s">
        <v>788</v>
      </c>
    </row>
    <row r="79" spans="1:8">
      <c r="A79" s="7">
        <v>42807</v>
      </c>
      <c r="B79" s="1" t="s">
        <v>789</v>
      </c>
      <c r="C79" s="8">
        <v>326000</v>
      </c>
      <c r="D79" s="14">
        <v>36</v>
      </c>
      <c r="E79" s="8"/>
      <c r="F79" s="17"/>
      <c r="G79" s="10">
        <f t="shared" si="1"/>
        <v>650683.51</v>
      </c>
      <c r="H79" s="2" t="s">
        <v>780</v>
      </c>
    </row>
    <row r="80" spans="1:8">
      <c r="A80" s="7">
        <v>42807</v>
      </c>
      <c r="B80" s="1" t="s">
        <v>790</v>
      </c>
      <c r="C80" s="8">
        <v>4200</v>
      </c>
      <c r="D80" s="14">
        <v>45</v>
      </c>
      <c r="E80" s="8"/>
      <c r="F80" s="17"/>
      <c r="G80" s="10">
        <f t="shared" si="1"/>
        <v>654883.51</v>
      </c>
      <c r="H80" s="2" t="s">
        <v>791</v>
      </c>
    </row>
    <row r="81" spans="1:8">
      <c r="A81" s="7">
        <v>42807</v>
      </c>
      <c r="B81" s="1" t="s">
        <v>792</v>
      </c>
      <c r="C81" s="8">
        <v>70000</v>
      </c>
      <c r="D81" s="14">
        <v>30</v>
      </c>
      <c r="E81" s="8"/>
      <c r="F81" s="17"/>
      <c r="G81" s="10">
        <f t="shared" si="1"/>
        <v>724883.51</v>
      </c>
      <c r="H81" s="2" t="s">
        <v>793</v>
      </c>
    </row>
    <row r="82" spans="1:8">
      <c r="A82" s="7">
        <v>42807</v>
      </c>
      <c r="B82" s="1" t="s">
        <v>794</v>
      </c>
      <c r="C82" s="8">
        <v>0</v>
      </c>
      <c r="D82" s="14"/>
      <c r="E82" s="8"/>
      <c r="F82" s="17"/>
      <c r="G82" s="10">
        <f t="shared" si="1"/>
        <v>724883.51</v>
      </c>
    </row>
    <row r="83" spans="1:8">
      <c r="A83" s="7">
        <v>42807</v>
      </c>
      <c r="B83" s="1" t="s">
        <v>795</v>
      </c>
      <c r="C83" s="8">
        <v>9448.0499999999993</v>
      </c>
      <c r="D83" s="14">
        <v>31</v>
      </c>
      <c r="E83" s="8"/>
      <c r="F83" s="17"/>
      <c r="G83" s="10">
        <f t="shared" si="1"/>
        <v>734331.56</v>
      </c>
    </row>
    <row r="84" spans="1:8">
      <c r="A84" s="3">
        <v>42807</v>
      </c>
      <c r="B84" s="6" t="s">
        <v>796</v>
      </c>
      <c r="C84" s="5"/>
      <c r="D84" s="14"/>
      <c r="E84" s="5">
        <v>25.52</v>
      </c>
      <c r="F84" s="17">
        <v>19</v>
      </c>
      <c r="G84" s="5">
        <f t="shared" si="1"/>
        <v>734306.04</v>
      </c>
    </row>
    <row r="85" spans="1:8">
      <c r="A85" s="3">
        <v>42807</v>
      </c>
      <c r="B85" s="4" t="s">
        <v>797</v>
      </c>
      <c r="C85" s="5"/>
      <c r="D85" s="14"/>
      <c r="E85" s="5">
        <v>159.47</v>
      </c>
      <c r="F85" s="17">
        <v>19</v>
      </c>
      <c r="G85" s="5">
        <f t="shared" si="1"/>
        <v>734146.57000000007</v>
      </c>
    </row>
    <row r="86" spans="1:8">
      <c r="A86" s="3">
        <v>42807</v>
      </c>
      <c r="B86" s="4" t="s">
        <v>798</v>
      </c>
      <c r="C86" s="5"/>
      <c r="D86" s="14"/>
      <c r="E86" s="5">
        <v>23.09</v>
      </c>
      <c r="F86" s="17">
        <v>19</v>
      </c>
      <c r="G86" s="5">
        <f t="shared" si="1"/>
        <v>734123.4800000001</v>
      </c>
    </row>
    <row r="87" spans="1:8">
      <c r="A87" s="3">
        <v>42807</v>
      </c>
      <c r="B87" s="6" t="s">
        <v>799</v>
      </c>
      <c r="C87" s="5"/>
      <c r="D87" s="14"/>
      <c r="E87" s="5">
        <v>3.69</v>
      </c>
      <c r="F87" s="17">
        <v>19</v>
      </c>
      <c r="G87" s="5">
        <f t="shared" si="1"/>
        <v>734119.79000000015</v>
      </c>
    </row>
    <row r="88" spans="1:8">
      <c r="A88" s="7">
        <v>42807</v>
      </c>
      <c r="B88" s="1" t="s">
        <v>800</v>
      </c>
      <c r="C88" s="8">
        <v>28108.06</v>
      </c>
      <c r="D88" s="14">
        <v>34</v>
      </c>
      <c r="E88" s="8"/>
      <c r="F88" s="17"/>
      <c r="G88" s="10">
        <f t="shared" si="1"/>
        <v>762227.85000000021</v>
      </c>
    </row>
    <row r="89" spans="1:8">
      <c r="A89" s="3">
        <v>42807</v>
      </c>
      <c r="B89" s="4" t="s">
        <v>801</v>
      </c>
      <c r="C89" s="5"/>
      <c r="D89" s="14"/>
      <c r="E89" s="5">
        <v>85.5</v>
      </c>
      <c r="F89" s="17">
        <v>19</v>
      </c>
      <c r="G89" s="5">
        <f t="shared" si="1"/>
        <v>762142.35000000021</v>
      </c>
    </row>
    <row r="90" spans="1:8">
      <c r="A90" s="3">
        <v>42807</v>
      </c>
      <c r="B90" s="6" t="s">
        <v>802</v>
      </c>
      <c r="C90" s="5"/>
      <c r="D90" s="14"/>
      <c r="E90" s="5">
        <v>13.68</v>
      </c>
      <c r="F90" s="17">
        <v>19</v>
      </c>
      <c r="G90" s="5">
        <f t="shared" si="1"/>
        <v>762128.67000000016</v>
      </c>
    </row>
    <row r="91" spans="1:8">
      <c r="A91" s="3">
        <v>42807</v>
      </c>
      <c r="B91" s="4" t="s">
        <v>803</v>
      </c>
      <c r="C91" s="5"/>
      <c r="D91" s="14"/>
      <c r="E91" s="5">
        <v>265.85000000000002</v>
      </c>
      <c r="F91" s="17">
        <v>19</v>
      </c>
      <c r="G91" s="5">
        <f t="shared" si="1"/>
        <v>761862.82000000018</v>
      </c>
    </row>
    <row r="92" spans="1:8">
      <c r="A92" s="3">
        <v>42807</v>
      </c>
      <c r="B92" s="6" t="s">
        <v>804</v>
      </c>
      <c r="C92" s="5"/>
      <c r="D92" s="14"/>
      <c r="E92" s="5">
        <v>42.53</v>
      </c>
      <c r="F92" s="17">
        <v>19</v>
      </c>
      <c r="G92" s="5">
        <f t="shared" si="1"/>
        <v>761820.29000000015</v>
      </c>
    </row>
    <row r="93" spans="1:8">
      <c r="A93" s="7">
        <v>42807</v>
      </c>
      <c r="B93" s="1" t="s">
        <v>805</v>
      </c>
      <c r="C93" s="8">
        <v>98000</v>
      </c>
      <c r="D93" s="14">
        <v>35</v>
      </c>
      <c r="E93" s="8"/>
      <c r="F93" s="17"/>
      <c r="G93" s="10">
        <f t="shared" si="1"/>
        <v>859820.29000000015</v>
      </c>
      <c r="H93" s="2" t="s">
        <v>806</v>
      </c>
    </row>
    <row r="94" spans="1:8">
      <c r="A94" s="7">
        <v>42807</v>
      </c>
      <c r="B94" s="1" t="s">
        <v>807</v>
      </c>
      <c r="C94" s="8">
        <v>260000</v>
      </c>
      <c r="D94" s="14">
        <v>37</v>
      </c>
      <c r="E94" s="8"/>
      <c r="F94" s="17"/>
      <c r="G94" s="10">
        <f t="shared" si="1"/>
        <v>1119820.29</v>
      </c>
      <c r="H94" s="2" t="s">
        <v>808</v>
      </c>
    </row>
    <row r="95" spans="1:8">
      <c r="A95" s="7">
        <v>42807</v>
      </c>
      <c r="B95" s="1" t="s">
        <v>809</v>
      </c>
      <c r="C95" s="8"/>
      <c r="D95" s="14"/>
      <c r="E95" s="8">
        <v>1109000</v>
      </c>
      <c r="F95" s="17">
        <v>5</v>
      </c>
      <c r="G95" s="10">
        <f t="shared" si="1"/>
        <v>10820.290000000037</v>
      </c>
    </row>
    <row r="96" spans="1:8">
      <c r="A96" s="7">
        <v>42807</v>
      </c>
      <c r="B96" s="1" t="s">
        <v>810</v>
      </c>
      <c r="C96" s="8">
        <v>10932.88</v>
      </c>
      <c r="D96" s="14">
        <v>39</v>
      </c>
      <c r="E96" s="8"/>
      <c r="F96" s="17"/>
      <c r="G96" s="10">
        <f t="shared" si="1"/>
        <v>21753.170000000035</v>
      </c>
      <c r="H96" s="2" t="s">
        <v>811</v>
      </c>
    </row>
    <row r="97" spans="1:8">
      <c r="A97" s="7">
        <v>42807</v>
      </c>
      <c r="B97" s="1" t="s">
        <v>812</v>
      </c>
      <c r="C97" s="8">
        <v>394545.7</v>
      </c>
      <c r="D97" s="14">
        <v>43</v>
      </c>
      <c r="E97" s="8"/>
      <c r="F97" s="17"/>
      <c r="G97" s="10">
        <f t="shared" si="1"/>
        <v>416298.87000000005</v>
      </c>
      <c r="H97" s="2" t="s">
        <v>813</v>
      </c>
    </row>
    <row r="98" spans="1:8">
      <c r="A98" s="7">
        <v>42807</v>
      </c>
      <c r="B98" s="1" t="s">
        <v>814</v>
      </c>
      <c r="C98" s="8">
        <v>184000</v>
      </c>
      <c r="D98" s="14">
        <v>38</v>
      </c>
      <c r="E98" s="8"/>
      <c r="F98" s="17"/>
      <c r="G98" s="10">
        <f t="shared" si="1"/>
        <v>600298.87000000011</v>
      </c>
      <c r="H98" s="2" t="s">
        <v>815</v>
      </c>
    </row>
    <row r="99" spans="1:8">
      <c r="A99" s="7">
        <v>42807</v>
      </c>
      <c r="B99" s="1" t="s">
        <v>816</v>
      </c>
      <c r="C99" s="8">
        <v>1099.01</v>
      </c>
      <c r="D99" s="14">
        <v>44</v>
      </c>
      <c r="E99" s="8"/>
      <c r="F99" s="17"/>
      <c r="G99" s="10">
        <f t="shared" si="1"/>
        <v>601397.88000000012</v>
      </c>
      <c r="H99" s="2" t="s">
        <v>817</v>
      </c>
    </row>
    <row r="100" spans="1:8">
      <c r="A100" s="7">
        <v>42808</v>
      </c>
      <c r="B100" s="1" t="s">
        <v>818</v>
      </c>
      <c r="C100" s="8">
        <v>134300</v>
      </c>
      <c r="D100" s="14">
        <v>41</v>
      </c>
      <c r="E100" s="8"/>
      <c r="F100" s="17"/>
      <c r="G100" s="10">
        <f t="shared" si="1"/>
        <v>735697.88000000012</v>
      </c>
      <c r="H100" s="2" t="s">
        <v>819</v>
      </c>
    </row>
    <row r="101" spans="1:8">
      <c r="A101" s="7">
        <v>42808</v>
      </c>
      <c r="B101" s="1" t="s">
        <v>820</v>
      </c>
      <c r="C101" s="8">
        <v>115000</v>
      </c>
      <c r="D101" s="14">
        <v>42</v>
      </c>
      <c r="E101" s="8"/>
      <c r="F101" s="17"/>
      <c r="G101" s="10">
        <f t="shared" si="1"/>
        <v>850697.88000000012</v>
      </c>
      <c r="H101" s="2" t="s">
        <v>821</v>
      </c>
    </row>
    <row r="102" spans="1:8">
      <c r="A102" s="7">
        <v>42808</v>
      </c>
      <c r="B102" s="1" t="s">
        <v>431</v>
      </c>
      <c r="C102" s="8">
        <v>9389.52</v>
      </c>
      <c r="D102" s="14">
        <v>40</v>
      </c>
      <c r="E102" s="8"/>
      <c r="F102" s="17"/>
      <c r="G102" s="10">
        <f t="shared" si="1"/>
        <v>860087.40000000014</v>
      </c>
    </row>
    <row r="103" spans="1:8">
      <c r="A103" s="3">
        <v>42808</v>
      </c>
      <c r="B103" s="4" t="s">
        <v>822</v>
      </c>
      <c r="C103" s="5"/>
      <c r="D103" s="14"/>
      <c r="E103" s="5">
        <v>203.75</v>
      </c>
      <c r="F103" s="17">
        <v>19</v>
      </c>
      <c r="G103" s="5">
        <f t="shared" si="1"/>
        <v>859883.65000000014</v>
      </c>
    </row>
    <row r="104" spans="1:8">
      <c r="A104" s="3">
        <v>42808</v>
      </c>
      <c r="B104" s="6" t="s">
        <v>823</v>
      </c>
      <c r="C104" s="5"/>
      <c r="D104" s="14"/>
      <c r="E104" s="5">
        <v>32.6</v>
      </c>
      <c r="F104" s="17">
        <v>19</v>
      </c>
      <c r="G104" s="5">
        <f t="shared" si="1"/>
        <v>859851.05000000016</v>
      </c>
    </row>
    <row r="105" spans="1:8">
      <c r="A105" s="7">
        <v>42808</v>
      </c>
      <c r="B105" s="1" t="s">
        <v>824</v>
      </c>
      <c r="C105" s="8"/>
      <c r="D105" s="14"/>
      <c r="E105" s="8">
        <v>849000</v>
      </c>
      <c r="F105" s="17">
        <v>6</v>
      </c>
      <c r="G105" s="10">
        <f t="shared" si="1"/>
        <v>10851.050000000163</v>
      </c>
    </row>
    <row r="106" spans="1:8">
      <c r="A106" s="7">
        <v>42808</v>
      </c>
      <c r="B106" s="1" t="s">
        <v>825</v>
      </c>
      <c r="C106" s="8">
        <v>1675.84</v>
      </c>
      <c r="D106" s="14">
        <v>51</v>
      </c>
      <c r="E106" s="8"/>
      <c r="F106" s="17"/>
      <c r="G106" s="10">
        <f t="shared" si="1"/>
        <v>12526.890000000163</v>
      </c>
      <c r="H106" s="2" t="s">
        <v>826</v>
      </c>
    </row>
    <row r="107" spans="1:8">
      <c r="A107" s="7">
        <v>42809</v>
      </c>
      <c r="B107" s="1" t="s">
        <v>827</v>
      </c>
      <c r="C107" s="8">
        <v>290000</v>
      </c>
      <c r="D107" s="14">
        <v>49</v>
      </c>
      <c r="E107" s="8"/>
      <c r="F107" s="17"/>
      <c r="G107" s="10">
        <f t="shared" si="1"/>
        <v>302526.89000000019</v>
      </c>
      <c r="H107" s="2" t="s">
        <v>828</v>
      </c>
    </row>
    <row r="108" spans="1:8">
      <c r="A108" s="3">
        <v>42809</v>
      </c>
      <c r="B108" s="4" t="s">
        <v>829</v>
      </c>
      <c r="C108" s="5"/>
      <c r="D108" s="14"/>
      <c r="E108" s="5">
        <v>874.5</v>
      </c>
      <c r="F108" s="17">
        <v>19</v>
      </c>
      <c r="G108" s="5">
        <f t="shared" si="1"/>
        <v>301652.39000000019</v>
      </c>
    </row>
    <row r="109" spans="1:8">
      <c r="A109" s="3">
        <v>42809</v>
      </c>
      <c r="B109" s="4" t="s">
        <v>830</v>
      </c>
      <c r="C109" s="5"/>
      <c r="D109" s="14"/>
      <c r="E109" s="5">
        <v>5.52</v>
      </c>
      <c r="F109" s="17">
        <v>19</v>
      </c>
      <c r="G109" s="5">
        <f t="shared" si="1"/>
        <v>301646.87000000017</v>
      </c>
    </row>
    <row r="110" spans="1:8">
      <c r="A110" s="3">
        <v>42809</v>
      </c>
      <c r="B110" s="6" t="s">
        <v>831</v>
      </c>
      <c r="C110" s="5"/>
      <c r="D110" s="14"/>
      <c r="E110" s="5">
        <v>139.91999999999999</v>
      </c>
      <c r="F110" s="17">
        <v>19</v>
      </c>
      <c r="G110" s="5">
        <f t="shared" si="1"/>
        <v>301506.95000000019</v>
      </c>
    </row>
    <row r="111" spans="1:8">
      <c r="A111" s="3">
        <v>42809</v>
      </c>
      <c r="B111" s="6" t="s">
        <v>832</v>
      </c>
      <c r="C111" s="5"/>
      <c r="D111" s="14"/>
      <c r="E111" s="5">
        <v>0.88</v>
      </c>
      <c r="F111" s="17">
        <v>19</v>
      </c>
      <c r="G111" s="5">
        <f t="shared" si="1"/>
        <v>301506.07000000018</v>
      </c>
    </row>
    <row r="112" spans="1:8">
      <c r="A112" s="7">
        <v>42809</v>
      </c>
      <c r="B112" s="1" t="s">
        <v>833</v>
      </c>
      <c r="C112" s="8">
        <v>79754.42</v>
      </c>
      <c r="D112" s="14">
        <v>47</v>
      </c>
      <c r="E112" s="8"/>
      <c r="F112" s="17"/>
      <c r="G112" s="10">
        <f t="shared" si="1"/>
        <v>381260.49000000017</v>
      </c>
      <c r="H112" s="2" t="s">
        <v>834</v>
      </c>
    </row>
    <row r="113" spans="1:8">
      <c r="A113" s="7">
        <v>42809</v>
      </c>
      <c r="B113" s="1" t="s">
        <v>835</v>
      </c>
      <c r="C113" s="8">
        <v>130000</v>
      </c>
      <c r="D113" s="14">
        <v>48</v>
      </c>
      <c r="E113" s="8"/>
      <c r="F113" s="17"/>
      <c r="G113" s="10">
        <f t="shared" si="1"/>
        <v>511260.49000000017</v>
      </c>
      <c r="H113" s="2" t="s">
        <v>836</v>
      </c>
    </row>
    <row r="114" spans="1:8">
      <c r="A114" s="7">
        <v>42809</v>
      </c>
      <c r="B114" s="1" t="s">
        <v>837</v>
      </c>
      <c r="C114" s="8">
        <v>535.54</v>
      </c>
      <c r="D114" s="14">
        <v>70</v>
      </c>
      <c r="E114" s="8"/>
      <c r="F114" s="17"/>
      <c r="G114" s="10">
        <f t="shared" si="1"/>
        <v>511796.03000000014</v>
      </c>
      <c r="H114" s="2" t="s">
        <v>838</v>
      </c>
    </row>
    <row r="115" spans="1:8">
      <c r="A115" s="7">
        <v>42809</v>
      </c>
      <c r="B115" s="1" t="s">
        <v>839</v>
      </c>
      <c r="C115" s="8"/>
      <c r="D115" s="14"/>
      <c r="E115" s="8">
        <v>501000</v>
      </c>
      <c r="F115" s="17">
        <v>7</v>
      </c>
      <c r="G115" s="10">
        <f t="shared" si="1"/>
        <v>10796.030000000144</v>
      </c>
    </row>
    <row r="116" spans="1:8">
      <c r="A116" s="7">
        <v>42809</v>
      </c>
      <c r="B116" s="1" t="s">
        <v>840</v>
      </c>
      <c r="C116" s="8">
        <v>1099</v>
      </c>
      <c r="D116" s="14">
        <v>52</v>
      </c>
      <c r="E116" s="8"/>
      <c r="F116" s="17"/>
      <c r="G116" s="10">
        <f t="shared" si="1"/>
        <v>11895.030000000144</v>
      </c>
      <c r="H116" s="2" t="s">
        <v>841</v>
      </c>
    </row>
    <row r="117" spans="1:8">
      <c r="A117" s="3">
        <v>42810</v>
      </c>
      <c r="B117" s="6" t="s">
        <v>842</v>
      </c>
      <c r="C117" s="5"/>
      <c r="D117" s="14"/>
      <c r="E117" s="5">
        <v>71</v>
      </c>
      <c r="F117" s="17">
        <v>19</v>
      </c>
      <c r="G117" s="5">
        <f t="shared" si="1"/>
        <v>11824.030000000144</v>
      </c>
    </row>
    <row r="118" spans="1:8">
      <c r="A118" s="3">
        <v>42810</v>
      </c>
      <c r="B118" s="4" t="s">
        <v>843</v>
      </c>
      <c r="C118" s="5"/>
      <c r="D118" s="14"/>
      <c r="E118" s="5">
        <v>443.75</v>
      </c>
      <c r="F118" s="17">
        <v>19</v>
      </c>
      <c r="G118" s="5">
        <f t="shared" si="1"/>
        <v>11380.280000000144</v>
      </c>
    </row>
    <row r="119" spans="1:8">
      <c r="A119" s="7">
        <v>42810</v>
      </c>
      <c r="B119" s="1" t="s">
        <v>844</v>
      </c>
      <c r="C119" s="8">
        <v>29266.28</v>
      </c>
      <c r="D119" s="14">
        <v>53</v>
      </c>
      <c r="E119" s="8"/>
      <c r="F119" s="17"/>
      <c r="G119" s="10">
        <f t="shared" si="1"/>
        <v>40646.560000000143</v>
      </c>
      <c r="H119" s="2" t="s">
        <v>845</v>
      </c>
    </row>
    <row r="120" spans="1:8">
      <c r="A120" s="3">
        <v>42810</v>
      </c>
      <c r="B120" s="4" t="s">
        <v>846</v>
      </c>
      <c r="C120" s="5"/>
      <c r="D120" s="14"/>
      <c r="E120" s="5">
        <v>96.99</v>
      </c>
      <c r="F120" s="17">
        <v>19</v>
      </c>
      <c r="G120" s="5">
        <f t="shared" si="1"/>
        <v>40549.570000000145</v>
      </c>
    </row>
    <row r="121" spans="1:8">
      <c r="A121" s="3">
        <v>42810</v>
      </c>
      <c r="B121" s="6" t="s">
        <v>847</v>
      </c>
      <c r="C121" s="5"/>
      <c r="D121" s="14"/>
      <c r="E121" s="5">
        <v>15.52</v>
      </c>
      <c r="F121" s="17">
        <v>19</v>
      </c>
      <c r="G121" s="5">
        <f t="shared" si="1"/>
        <v>40534.050000000148</v>
      </c>
    </row>
    <row r="122" spans="1:8">
      <c r="A122" s="3">
        <v>42810</v>
      </c>
      <c r="B122" s="6" t="s">
        <v>848</v>
      </c>
      <c r="C122" s="5"/>
      <c r="D122" s="14"/>
      <c r="E122" s="5">
        <v>23.84</v>
      </c>
      <c r="F122" s="17">
        <v>19</v>
      </c>
      <c r="G122" s="5">
        <f t="shared" si="1"/>
        <v>40510.210000000152</v>
      </c>
    </row>
    <row r="123" spans="1:8">
      <c r="A123" s="3">
        <v>42810</v>
      </c>
      <c r="B123" s="4" t="s">
        <v>849</v>
      </c>
      <c r="C123" s="5"/>
      <c r="D123" s="14"/>
      <c r="E123" s="5">
        <v>149</v>
      </c>
      <c r="F123" s="17">
        <v>19</v>
      </c>
      <c r="G123" s="5">
        <f t="shared" si="1"/>
        <v>40361.210000000152</v>
      </c>
    </row>
    <row r="124" spans="1:8">
      <c r="A124" s="7">
        <v>42810</v>
      </c>
      <c r="B124" s="1" t="s">
        <v>850</v>
      </c>
      <c r="C124" s="8">
        <v>4395</v>
      </c>
      <c r="D124" s="14">
        <v>50</v>
      </c>
      <c r="E124" s="8"/>
      <c r="F124" s="17"/>
      <c r="G124" s="10">
        <f t="shared" si="1"/>
        <v>44756.210000000152</v>
      </c>
      <c r="H124" s="2" t="s">
        <v>851</v>
      </c>
    </row>
    <row r="125" spans="1:8">
      <c r="A125" s="7">
        <v>42810</v>
      </c>
      <c r="B125" s="1" t="s">
        <v>852</v>
      </c>
      <c r="C125" s="8">
        <v>0</v>
      </c>
      <c r="D125" s="14"/>
      <c r="E125" s="8"/>
      <c r="F125" s="17"/>
      <c r="G125" s="10">
        <f t="shared" si="1"/>
        <v>44756.210000000152</v>
      </c>
    </row>
    <row r="126" spans="1:8">
      <c r="A126" s="7">
        <v>42810</v>
      </c>
      <c r="B126" s="1" t="s">
        <v>853</v>
      </c>
      <c r="C126" s="8">
        <v>40000</v>
      </c>
      <c r="D126" s="14">
        <v>60</v>
      </c>
      <c r="E126" s="8"/>
      <c r="F126" s="17"/>
      <c r="G126" s="10">
        <f t="shared" si="1"/>
        <v>84756.210000000152</v>
      </c>
      <c r="H126" s="2" t="s">
        <v>854</v>
      </c>
    </row>
    <row r="127" spans="1:8">
      <c r="A127" s="7">
        <v>42810</v>
      </c>
      <c r="B127" s="1" t="s">
        <v>855</v>
      </c>
      <c r="C127" s="8">
        <v>131998.89000000001</v>
      </c>
      <c r="D127" s="14">
        <v>56</v>
      </c>
      <c r="E127" s="8"/>
      <c r="F127" s="17"/>
      <c r="G127" s="10">
        <f t="shared" si="1"/>
        <v>216755.10000000015</v>
      </c>
      <c r="H127" s="2" t="s">
        <v>856</v>
      </c>
    </row>
    <row r="128" spans="1:8">
      <c r="A128" s="7">
        <v>42811</v>
      </c>
      <c r="B128" s="1" t="s">
        <v>857</v>
      </c>
      <c r="C128" s="8">
        <v>45111.7</v>
      </c>
      <c r="D128" s="14">
        <v>55</v>
      </c>
      <c r="E128" s="8"/>
      <c r="F128" s="17"/>
      <c r="G128" s="10">
        <f t="shared" si="1"/>
        <v>261866.80000000016</v>
      </c>
    </row>
    <row r="129" spans="1:8">
      <c r="A129" s="3">
        <v>42811</v>
      </c>
      <c r="B129" s="4" t="s">
        <v>858</v>
      </c>
      <c r="C129" s="5"/>
      <c r="D129" s="14"/>
      <c r="E129" s="5">
        <v>893.12</v>
      </c>
      <c r="F129" s="17">
        <v>19</v>
      </c>
      <c r="G129" s="5">
        <f t="shared" si="1"/>
        <v>260973.68000000017</v>
      </c>
    </row>
    <row r="130" spans="1:8">
      <c r="A130" s="3">
        <v>42811</v>
      </c>
      <c r="B130" s="6" t="s">
        <v>859</v>
      </c>
      <c r="C130" s="5"/>
      <c r="D130" s="14"/>
      <c r="E130" s="5">
        <v>142.9</v>
      </c>
      <c r="F130" s="17">
        <v>19</v>
      </c>
      <c r="G130" s="5">
        <f t="shared" si="1"/>
        <v>260830.78000000017</v>
      </c>
    </row>
    <row r="131" spans="1:8">
      <c r="A131" s="3">
        <v>42811</v>
      </c>
      <c r="B131" s="4" t="s">
        <v>860</v>
      </c>
      <c r="C131" s="5"/>
      <c r="D131" s="14"/>
      <c r="E131" s="5">
        <v>43.5</v>
      </c>
      <c r="F131" s="17">
        <v>19</v>
      </c>
      <c r="G131" s="5">
        <f t="shared" si="1"/>
        <v>260787.28000000017</v>
      </c>
    </row>
    <row r="132" spans="1:8">
      <c r="A132" s="3">
        <v>42811</v>
      </c>
      <c r="B132" s="6" t="s">
        <v>861</v>
      </c>
      <c r="C132" s="5"/>
      <c r="D132" s="14"/>
      <c r="E132" s="5">
        <v>6.96</v>
      </c>
      <c r="F132" s="17">
        <v>19</v>
      </c>
      <c r="G132" s="5">
        <f t="shared" si="1"/>
        <v>260780.32000000018</v>
      </c>
    </row>
    <row r="133" spans="1:8">
      <c r="A133" s="7">
        <v>42811</v>
      </c>
      <c r="B133" s="1" t="s">
        <v>862</v>
      </c>
      <c r="C133" s="8">
        <v>150000</v>
      </c>
      <c r="D133" s="14">
        <v>59</v>
      </c>
      <c r="E133" s="8"/>
      <c r="F133" s="17"/>
      <c r="G133" s="10">
        <f t="shared" ref="G133:G196" si="2">+G132+C133-E133</f>
        <v>410780.32000000018</v>
      </c>
      <c r="H133" s="2" t="s">
        <v>863</v>
      </c>
    </row>
    <row r="134" spans="1:8">
      <c r="A134" s="7">
        <v>42811</v>
      </c>
      <c r="B134" s="1" t="s">
        <v>864</v>
      </c>
      <c r="C134" s="8">
        <v>206700</v>
      </c>
      <c r="D134" s="14">
        <v>58</v>
      </c>
      <c r="E134" s="8"/>
      <c r="F134" s="17"/>
      <c r="G134" s="10">
        <f t="shared" si="2"/>
        <v>617480.32000000018</v>
      </c>
      <c r="H134" s="2" t="s">
        <v>865</v>
      </c>
    </row>
    <row r="135" spans="1:8">
      <c r="A135" s="7">
        <v>42811</v>
      </c>
      <c r="B135" s="1" t="s">
        <v>866</v>
      </c>
      <c r="C135" s="8">
        <v>0</v>
      </c>
      <c r="D135" s="14"/>
      <c r="E135" s="8"/>
      <c r="F135" s="17"/>
      <c r="G135" s="10">
        <f t="shared" si="2"/>
        <v>617480.32000000018</v>
      </c>
    </row>
    <row r="136" spans="1:8">
      <c r="A136" s="7">
        <v>42811</v>
      </c>
      <c r="B136" s="1" t="s">
        <v>867</v>
      </c>
      <c r="C136" s="8">
        <v>1099</v>
      </c>
      <c r="D136" s="14">
        <v>77</v>
      </c>
      <c r="E136" s="8"/>
      <c r="F136" s="17"/>
      <c r="G136" s="10">
        <f>+G135+C136-E136</f>
        <v>618579.32000000018</v>
      </c>
      <c r="H136" s="2" t="s">
        <v>868</v>
      </c>
    </row>
    <row r="137" spans="1:8">
      <c r="A137" s="7">
        <v>42811</v>
      </c>
      <c r="B137" s="1" t="s">
        <v>869</v>
      </c>
      <c r="C137" s="8">
        <v>440000</v>
      </c>
      <c r="D137" s="14">
        <v>61</v>
      </c>
      <c r="E137" s="8"/>
      <c r="F137" s="17"/>
      <c r="G137" s="10">
        <f t="shared" si="2"/>
        <v>1058579.3200000003</v>
      </c>
      <c r="H137" s="2" t="s">
        <v>870</v>
      </c>
    </row>
    <row r="138" spans="1:8">
      <c r="A138" s="7">
        <v>42811</v>
      </c>
      <c r="B138" s="1" t="s">
        <v>871</v>
      </c>
      <c r="C138" s="8">
        <v>0</v>
      </c>
      <c r="D138" s="14"/>
      <c r="E138" s="8"/>
      <c r="F138" s="17"/>
      <c r="G138" s="10">
        <f t="shared" si="2"/>
        <v>1058579.3200000003</v>
      </c>
    </row>
    <row r="139" spans="1:8">
      <c r="A139" s="7">
        <v>42811</v>
      </c>
      <c r="B139" s="1" t="s">
        <v>872</v>
      </c>
      <c r="C139" s="8">
        <v>60137.25</v>
      </c>
      <c r="D139" s="14">
        <v>62</v>
      </c>
      <c r="E139" s="8"/>
      <c r="F139" s="17"/>
      <c r="G139" s="10">
        <f t="shared" si="2"/>
        <v>1118716.5700000003</v>
      </c>
      <c r="H139" s="2" t="s">
        <v>873</v>
      </c>
    </row>
    <row r="140" spans="1:8">
      <c r="A140" s="7">
        <v>42811</v>
      </c>
      <c r="B140" s="1" t="s">
        <v>874</v>
      </c>
      <c r="C140" s="8">
        <v>0</v>
      </c>
      <c r="D140" s="14"/>
      <c r="E140" s="8"/>
      <c r="F140" s="17"/>
      <c r="G140" s="10">
        <f t="shared" si="2"/>
        <v>1118716.5700000003</v>
      </c>
    </row>
    <row r="141" spans="1:8">
      <c r="A141" s="7">
        <v>42811</v>
      </c>
      <c r="B141" s="1" t="s">
        <v>875</v>
      </c>
      <c r="C141" s="8"/>
      <c r="D141" s="14"/>
      <c r="E141" s="8">
        <v>500000</v>
      </c>
      <c r="F141" s="17">
        <v>9</v>
      </c>
      <c r="G141" s="10">
        <f t="shared" si="2"/>
        <v>618716.5700000003</v>
      </c>
    </row>
    <row r="142" spans="1:8">
      <c r="A142" s="7">
        <v>42811</v>
      </c>
      <c r="B142" s="1" t="s">
        <v>876</v>
      </c>
      <c r="C142" s="8"/>
      <c r="D142" s="14"/>
      <c r="E142" s="8">
        <v>300000</v>
      </c>
      <c r="F142" s="17">
        <v>8</v>
      </c>
      <c r="G142" s="10">
        <f t="shared" si="2"/>
        <v>318716.5700000003</v>
      </c>
    </row>
    <row r="143" spans="1:8">
      <c r="A143" s="7">
        <v>42811</v>
      </c>
      <c r="B143" s="1" t="s">
        <v>877</v>
      </c>
      <c r="C143" s="8"/>
      <c r="D143" s="14"/>
      <c r="E143" s="8">
        <v>300000</v>
      </c>
      <c r="F143" s="17">
        <v>10</v>
      </c>
      <c r="G143" s="10">
        <f t="shared" si="2"/>
        <v>18716.570000000298</v>
      </c>
    </row>
    <row r="144" spans="1:8">
      <c r="A144" s="7">
        <v>42811</v>
      </c>
      <c r="B144" s="1" t="s">
        <v>878</v>
      </c>
      <c r="C144" s="8">
        <v>343500</v>
      </c>
      <c r="D144" s="14">
        <v>63</v>
      </c>
      <c r="E144" s="8"/>
      <c r="F144" s="17"/>
      <c r="G144" s="10">
        <f t="shared" si="2"/>
        <v>362216.5700000003</v>
      </c>
      <c r="H144" s="2" t="s">
        <v>879</v>
      </c>
    </row>
    <row r="145" spans="1:8">
      <c r="A145" s="7">
        <v>42811</v>
      </c>
      <c r="B145" s="1" t="s">
        <v>880</v>
      </c>
      <c r="C145" s="8">
        <v>0</v>
      </c>
      <c r="D145" s="14"/>
      <c r="E145" s="8"/>
      <c r="F145" s="17"/>
      <c r="G145" s="10">
        <f t="shared" si="2"/>
        <v>362216.5700000003</v>
      </c>
    </row>
    <row r="146" spans="1:8">
      <c r="A146" s="7">
        <v>42815</v>
      </c>
      <c r="B146" s="1" t="s">
        <v>881</v>
      </c>
      <c r="C146" s="8"/>
      <c r="D146" s="14"/>
      <c r="E146" s="8">
        <v>19183.490000000002</v>
      </c>
      <c r="F146" s="17">
        <v>11</v>
      </c>
      <c r="G146" s="10">
        <f t="shared" si="2"/>
        <v>343033.08000000031</v>
      </c>
    </row>
    <row r="147" spans="1:8">
      <c r="A147" s="7">
        <v>42815</v>
      </c>
      <c r="B147" s="1" t="s">
        <v>882</v>
      </c>
      <c r="C147" s="8"/>
      <c r="D147" s="14"/>
      <c r="E147" s="8">
        <v>2000</v>
      </c>
      <c r="F147" s="17">
        <v>13</v>
      </c>
      <c r="G147" s="10">
        <f t="shared" si="2"/>
        <v>341033.08000000031</v>
      </c>
    </row>
    <row r="148" spans="1:8">
      <c r="A148" s="7">
        <v>42815</v>
      </c>
      <c r="B148" s="1" t="s">
        <v>883</v>
      </c>
      <c r="C148" s="8"/>
      <c r="D148" s="14"/>
      <c r="E148" s="8">
        <v>7000</v>
      </c>
      <c r="F148" s="17">
        <v>12</v>
      </c>
      <c r="G148" s="10">
        <f t="shared" si="2"/>
        <v>334033.08000000031</v>
      </c>
    </row>
    <row r="149" spans="1:8">
      <c r="A149" s="7">
        <v>42815</v>
      </c>
      <c r="B149" s="1" t="s">
        <v>884</v>
      </c>
      <c r="C149" s="8">
        <v>5291</v>
      </c>
      <c r="D149" s="14">
        <v>64</v>
      </c>
      <c r="E149" s="8"/>
      <c r="F149" s="17"/>
      <c r="G149" s="10">
        <f t="shared" si="2"/>
        <v>339324.08000000031</v>
      </c>
      <c r="H149" s="2" t="s">
        <v>885</v>
      </c>
    </row>
    <row r="150" spans="1:8">
      <c r="A150" s="7">
        <v>42815</v>
      </c>
      <c r="B150" s="1" t="s">
        <v>886</v>
      </c>
      <c r="C150" s="8"/>
      <c r="D150" s="14"/>
      <c r="E150" s="8">
        <v>0</v>
      </c>
      <c r="F150" s="17"/>
      <c r="G150" s="10">
        <f t="shared" si="2"/>
        <v>339324.08000000031</v>
      </c>
    </row>
    <row r="151" spans="1:8">
      <c r="A151" s="7">
        <v>42815</v>
      </c>
      <c r="B151" s="1" t="s">
        <v>887</v>
      </c>
      <c r="C151" s="8">
        <v>6320.65</v>
      </c>
      <c r="D151" s="14">
        <v>65</v>
      </c>
      <c r="E151" s="8"/>
      <c r="F151" s="17"/>
      <c r="G151" s="10">
        <f t="shared" si="2"/>
        <v>345644.73000000033</v>
      </c>
      <c r="H151" s="2" t="s">
        <v>888</v>
      </c>
    </row>
    <row r="152" spans="1:8">
      <c r="A152" s="3">
        <v>42815</v>
      </c>
      <c r="B152" s="4" t="s">
        <v>889</v>
      </c>
      <c r="C152" s="5"/>
      <c r="D152" s="14"/>
      <c r="E152" s="5">
        <v>47.7</v>
      </c>
      <c r="F152" s="17">
        <v>19</v>
      </c>
      <c r="G152" s="5">
        <f t="shared" si="2"/>
        <v>345597.03000000032</v>
      </c>
    </row>
    <row r="153" spans="1:8">
      <c r="A153" s="3">
        <v>42815</v>
      </c>
      <c r="B153" s="6" t="s">
        <v>890</v>
      </c>
      <c r="C153" s="5"/>
      <c r="D153" s="14"/>
      <c r="E153" s="5">
        <v>7.63</v>
      </c>
      <c r="F153" s="17">
        <v>19</v>
      </c>
      <c r="G153" s="5">
        <f t="shared" si="2"/>
        <v>345589.40000000031</v>
      </c>
    </row>
    <row r="154" spans="1:8">
      <c r="A154" s="3">
        <v>42815</v>
      </c>
      <c r="B154" s="4" t="s">
        <v>891</v>
      </c>
      <c r="C154" s="5"/>
      <c r="D154" s="14"/>
      <c r="E154" s="5">
        <v>45.35</v>
      </c>
      <c r="F154" s="17">
        <v>19</v>
      </c>
      <c r="G154" s="5">
        <f t="shared" si="2"/>
        <v>345544.05000000034</v>
      </c>
    </row>
    <row r="155" spans="1:8">
      <c r="A155" s="3">
        <v>42815</v>
      </c>
      <c r="B155" s="6" t="s">
        <v>892</v>
      </c>
      <c r="C155" s="5"/>
      <c r="D155" s="14"/>
      <c r="E155" s="5">
        <v>7.26</v>
      </c>
      <c r="F155" s="17">
        <v>19</v>
      </c>
      <c r="G155" s="5">
        <f t="shared" si="2"/>
        <v>345536.79000000033</v>
      </c>
    </row>
    <row r="156" spans="1:8">
      <c r="A156" s="7">
        <v>42815</v>
      </c>
      <c r="B156" s="1" t="s">
        <v>893</v>
      </c>
      <c r="C156" s="8">
        <v>8720.9500000000007</v>
      </c>
      <c r="D156" s="14">
        <v>66</v>
      </c>
      <c r="E156" s="8"/>
      <c r="F156" s="17"/>
      <c r="G156" s="10">
        <f t="shared" si="2"/>
        <v>354257.74000000034</v>
      </c>
      <c r="H156" s="2" t="s">
        <v>894</v>
      </c>
    </row>
    <row r="157" spans="1:8">
      <c r="A157" s="3">
        <v>42815</v>
      </c>
      <c r="B157" s="4" t="s">
        <v>895</v>
      </c>
      <c r="C157" s="5"/>
      <c r="D157" s="14"/>
      <c r="E157" s="5">
        <v>114.88</v>
      </c>
      <c r="F157" s="17">
        <v>19</v>
      </c>
      <c r="G157" s="5">
        <f t="shared" si="2"/>
        <v>354142.86000000034</v>
      </c>
    </row>
    <row r="158" spans="1:8">
      <c r="A158" s="3">
        <v>42815</v>
      </c>
      <c r="B158" s="6" t="s">
        <v>896</v>
      </c>
      <c r="C158" s="5"/>
      <c r="D158" s="14"/>
      <c r="E158" s="5">
        <v>18.38</v>
      </c>
      <c r="F158" s="17">
        <v>19</v>
      </c>
      <c r="G158" s="5">
        <f t="shared" si="2"/>
        <v>354124.48000000033</v>
      </c>
    </row>
    <row r="159" spans="1:8">
      <c r="A159" s="3">
        <v>42815</v>
      </c>
      <c r="B159" s="4" t="s">
        <v>897</v>
      </c>
      <c r="C159" s="5"/>
      <c r="D159" s="14"/>
      <c r="E159" s="5">
        <v>37.700000000000003</v>
      </c>
      <c r="F159" s="17">
        <v>19</v>
      </c>
      <c r="G159" s="5">
        <f t="shared" si="2"/>
        <v>354086.78000000032</v>
      </c>
    </row>
    <row r="160" spans="1:8">
      <c r="A160" s="3">
        <v>42815</v>
      </c>
      <c r="B160" s="6" t="s">
        <v>898</v>
      </c>
      <c r="C160" s="5"/>
      <c r="D160" s="14"/>
      <c r="E160" s="5">
        <v>6.03</v>
      </c>
      <c r="F160" s="17">
        <v>19</v>
      </c>
      <c r="G160" s="5">
        <f t="shared" si="2"/>
        <v>354080.75000000029</v>
      </c>
    </row>
    <row r="161" spans="1:8">
      <c r="A161" s="7">
        <v>42815</v>
      </c>
      <c r="B161" s="1" t="s">
        <v>899</v>
      </c>
      <c r="C161" s="8">
        <v>1000</v>
      </c>
      <c r="D161" s="14">
        <v>67</v>
      </c>
      <c r="E161" s="8"/>
      <c r="F161" s="17"/>
      <c r="G161" s="10">
        <f t="shared" si="2"/>
        <v>355080.75000000029</v>
      </c>
      <c r="H161" s="2" t="s">
        <v>900</v>
      </c>
    </row>
    <row r="162" spans="1:8">
      <c r="A162" s="3">
        <v>42815</v>
      </c>
      <c r="B162" s="4" t="s">
        <v>901</v>
      </c>
      <c r="C162" s="5"/>
      <c r="D162" s="14"/>
      <c r="E162" s="5">
        <v>11</v>
      </c>
      <c r="F162" s="17">
        <v>19</v>
      </c>
      <c r="G162" s="5">
        <f t="shared" si="2"/>
        <v>355069.75000000029</v>
      </c>
    </row>
    <row r="163" spans="1:8">
      <c r="A163" s="3">
        <v>42815</v>
      </c>
      <c r="B163" s="6" t="s">
        <v>902</v>
      </c>
      <c r="C163" s="5"/>
      <c r="D163" s="14"/>
      <c r="E163" s="5">
        <v>1.76</v>
      </c>
      <c r="F163" s="17">
        <v>19</v>
      </c>
      <c r="G163" s="5">
        <f t="shared" si="2"/>
        <v>355067.99000000028</v>
      </c>
    </row>
    <row r="164" spans="1:8">
      <c r="A164" s="7">
        <v>42815</v>
      </c>
      <c r="B164" s="1" t="s">
        <v>903</v>
      </c>
      <c r="C164" s="8">
        <v>12493.64</v>
      </c>
      <c r="D164" s="14">
        <v>76</v>
      </c>
      <c r="E164" s="8"/>
      <c r="F164" s="17"/>
      <c r="G164" s="10">
        <f t="shared" si="2"/>
        <v>367561.6300000003</v>
      </c>
      <c r="H164" s="2" t="s">
        <v>904</v>
      </c>
    </row>
    <row r="165" spans="1:8">
      <c r="A165" s="7">
        <v>42815</v>
      </c>
      <c r="B165" s="1" t="s">
        <v>905</v>
      </c>
      <c r="C165" s="8">
        <v>0</v>
      </c>
      <c r="D165" s="14"/>
      <c r="E165" s="8"/>
      <c r="F165" s="17"/>
      <c r="G165" s="10">
        <f t="shared" si="2"/>
        <v>367561.6300000003</v>
      </c>
    </row>
    <row r="166" spans="1:8">
      <c r="A166" s="7">
        <v>42815</v>
      </c>
      <c r="B166" s="1" t="s">
        <v>906</v>
      </c>
      <c r="C166" s="8">
        <v>250000</v>
      </c>
      <c r="D166" s="14">
        <v>69</v>
      </c>
      <c r="E166" s="8"/>
      <c r="F166" s="17"/>
      <c r="G166" s="10">
        <f t="shared" si="2"/>
        <v>617561.63000000035</v>
      </c>
      <c r="H166" s="2" t="s">
        <v>907</v>
      </c>
    </row>
    <row r="167" spans="1:8">
      <c r="A167" s="7">
        <v>42815</v>
      </c>
      <c r="B167" s="1" t="s">
        <v>908</v>
      </c>
      <c r="C167" s="8">
        <v>0</v>
      </c>
      <c r="D167" s="14"/>
      <c r="E167" s="8"/>
      <c r="F167" s="17"/>
      <c r="G167" s="10">
        <f t="shared" si="2"/>
        <v>617561.63000000035</v>
      </c>
    </row>
    <row r="168" spans="1:8">
      <c r="A168" s="7">
        <v>42815</v>
      </c>
      <c r="B168" s="1" t="s">
        <v>909</v>
      </c>
      <c r="C168" s="8"/>
      <c r="D168" s="14"/>
      <c r="E168" s="8">
        <v>40000</v>
      </c>
      <c r="F168" s="17">
        <v>15</v>
      </c>
      <c r="G168" s="10">
        <f t="shared" si="2"/>
        <v>577561.63000000035</v>
      </c>
    </row>
    <row r="169" spans="1:8">
      <c r="A169" s="7">
        <v>42815</v>
      </c>
      <c r="B169" s="1" t="s">
        <v>910</v>
      </c>
      <c r="C169" s="8"/>
      <c r="D169" s="14"/>
      <c r="E169" s="8">
        <v>567000</v>
      </c>
      <c r="F169" s="17">
        <v>14</v>
      </c>
      <c r="G169" s="10">
        <f t="shared" si="2"/>
        <v>10561.630000000354</v>
      </c>
    </row>
    <row r="170" spans="1:8">
      <c r="A170" s="7">
        <v>42815</v>
      </c>
      <c r="B170" s="1" t="s">
        <v>911</v>
      </c>
      <c r="C170" s="8">
        <v>1563</v>
      </c>
      <c r="D170" s="14">
        <v>72</v>
      </c>
      <c r="E170" s="8"/>
      <c r="F170" s="17"/>
      <c r="G170" s="10">
        <f t="shared" si="2"/>
        <v>12124.630000000354</v>
      </c>
      <c r="H170" s="2" t="s">
        <v>912</v>
      </c>
    </row>
    <row r="171" spans="1:8">
      <c r="A171" s="7">
        <v>42815</v>
      </c>
      <c r="B171" s="1" t="s">
        <v>913</v>
      </c>
      <c r="C171" s="8">
        <v>12330.76</v>
      </c>
      <c r="D171" s="14">
        <v>71</v>
      </c>
      <c r="E171" s="8"/>
      <c r="F171" s="17"/>
      <c r="G171" s="10">
        <f t="shared" si="2"/>
        <v>24455.390000000356</v>
      </c>
      <c r="H171" s="2" t="s">
        <v>914</v>
      </c>
    </row>
    <row r="172" spans="1:8">
      <c r="A172" s="7">
        <v>42815</v>
      </c>
      <c r="B172" s="1" t="s">
        <v>915</v>
      </c>
      <c r="C172" s="8">
        <v>3250</v>
      </c>
      <c r="D172" s="14"/>
      <c r="E172" s="8"/>
      <c r="F172" s="17"/>
      <c r="G172" s="10">
        <f t="shared" si="2"/>
        <v>27705.390000000356</v>
      </c>
    </row>
    <row r="173" spans="1:8">
      <c r="A173" s="3">
        <v>42816</v>
      </c>
      <c r="B173" s="4" t="s">
        <v>916</v>
      </c>
      <c r="C173" s="5"/>
      <c r="D173" s="14"/>
      <c r="E173" s="5">
        <v>253.2</v>
      </c>
      <c r="F173" s="17">
        <v>19</v>
      </c>
      <c r="G173" s="5">
        <f t="shared" si="2"/>
        <v>27452.190000000355</v>
      </c>
    </row>
    <row r="174" spans="1:8">
      <c r="A174" s="7">
        <v>42816</v>
      </c>
      <c r="B174" s="1" t="s">
        <v>917</v>
      </c>
      <c r="C174" s="8">
        <v>36383.58</v>
      </c>
      <c r="D174" s="14">
        <v>68</v>
      </c>
      <c r="E174" s="8"/>
      <c r="F174" s="17"/>
      <c r="G174" s="10">
        <f t="shared" si="2"/>
        <v>63835.770000000353</v>
      </c>
      <c r="H174" s="2" t="s">
        <v>918</v>
      </c>
    </row>
    <row r="175" spans="1:8">
      <c r="A175" s="18">
        <v>42816</v>
      </c>
      <c r="B175" s="6" t="s">
        <v>919</v>
      </c>
      <c r="C175" s="19"/>
      <c r="D175" s="27"/>
      <c r="E175" s="19">
        <v>40.51</v>
      </c>
      <c r="F175" s="29">
        <v>19</v>
      </c>
      <c r="G175" s="19">
        <f t="shared" si="2"/>
        <v>63795.260000000351</v>
      </c>
    </row>
    <row r="176" spans="1:8">
      <c r="A176" s="18">
        <v>42816</v>
      </c>
      <c r="B176" s="4" t="s">
        <v>920</v>
      </c>
      <c r="C176" s="19"/>
      <c r="D176" s="27"/>
      <c r="E176" s="19">
        <v>271.87</v>
      </c>
      <c r="F176" s="29">
        <v>19</v>
      </c>
      <c r="G176" s="19">
        <f t="shared" si="2"/>
        <v>63523.390000000349</v>
      </c>
    </row>
    <row r="177" spans="1:8">
      <c r="A177" s="18">
        <v>42816</v>
      </c>
      <c r="B177" s="6" t="s">
        <v>921</v>
      </c>
      <c r="C177" s="19"/>
      <c r="D177" s="27"/>
      <c r="E177" s="19">
        <v>43.5</v>
      </c>
      <c r="F177" s="29">
        <v>19</v>
      </c>
      <c r="G177" s="19">
        <f t="shared" si="2"/>
        <v>63479.890000000349</v>
      </c>
    </row>
    <row r="178" spans="1:8">
      <c r="A178" s="20">
        <v>42816</v>
      </c>
      <c r="B178" s="21" t="s">
        <v>922</v>
      </c>
      <c r="C178" s="22">
        <v>6293.16</v>
      </c>
      <c r="D178" s="27">
        <v>81</v>
      </c>
      <c r="E178" s="22"/>
      <c r="F178" s="29"/>
      <c r="G178" s="23">
        <f t="shared" si="2"/>
        <v>69773.050000000352</v>
      </c>
      <c r="H178" s="2" t="s">
        <v>923</v>
      </c>
    </row>
    <row r="179" spans="1:8">
      <c r="A179" s="18">
        <v>42817</v>
      </c>
      <c r="B179" s="4" t="s">
        <v>924</v>
      </c>
      <c r="C179" s="24"/>
      <c r="D179" s="28"/>
      <c r="E179" s="24">
        <v>62.82</v>
      </c>
      <c r="F179" s="30">
        <v>19</v>
      </c>
      <c r="G179" s="19">
        <f t="shared" si="2"/>
        <v>69710.230000000345</v>
      </c>
    </row>
    <row r="180" spans="1:8">
      <c r="A180" s="18">
        <v>42817</v>
      </c>
      <c r="B180" s="6" t="s">
        <v>925</v>
      </c>
      <c r="C180" s="24"/>
      <c r="D180" s="28"/>
      <c r="E180" s="24">
        <v>10.050000000000001</v>
      </c>
      <c r="F180" s="30">
        <v>19</v>
      </c>
      <c r="G180" s="19">
        <f t="shared" si="2"/>
        <v>69700.180000000342</v>
      </c>
    </row>
    <row r="181" spans="1:8">
      <c r="A181" s="20">
        <v>42817</v>
      </c>
      <c r="B181" s="1" t="s">
        <v>926</v>
      </c>
      <c r="C181" s="25">
        <v>12727.49</v>
      </c>
      <c r="D181" s="28">
        <v>74</v>
      </c>
      <c r="E181" s="12"/>
      <c r="F181" s="30"/>
      <c r="G181" s="23">
        <f t="shared" si="2"/>
        <v>82427.670000000347</v>
      </c>
      <c r="H181" s="2" t="s">
        <v>927</v>
      </c>
    </row>
    <row r="182" spans="1:8">
      <c r="A182" s="3">
        <v>42817</v>
      </c>
      <c r="B182" s="4" t="s">
        <v>928</v>
      </c>
      <c r="C182" s="11"/>
      <c r="E182" s="11">
        <v>108.16</v>
      </c>
      <c r="F182" s="16">
        <v>19</v>
      </c>
      <c r="G182" s="5">
        <f t="shared" si="2"/>
        <v>82319.510000000344</v>
      </c>
    </row>
    <row r="183" spans="1:8">
      <c r="A183" s="3">
        <v>42817</v>
      </c>
      <c r="B183" s="6" t="s">
        <v>929</v>
      </c>
      <c r="C183" s="11"/>
      <c r="E183" s="11">
        <v>17.309999999999999</v>
      </c>
      <c r="F183" s="16">
        <v>19</v>
      </c>
      <c r="G183" s="5">
        <f t="shared" si="2"/>
        <v>82302.200000000346</v>
      </c>
    </row>
    <row r="184" spans="1:8">
      <c r="A184" s="7">
        <v>42817</v>
      </c>
      <c r="B184" s="1" t="s">
        <v>930</v>
      </c>
      <c r="C184" s="8">
        <v>3164.13</v>
      </c>
      <c r="D184" s="14">
        <v>73</v>
      </c>
      <c r="E184" s="8"/>
      <c r="F184" s="17"/>
      <c r="G184" s="10">
        <f t="shared" si="2"/>
        <v>85466.330000000351</v>
      </c>
      <c r="H184" s="2" t="s">
        <v>931</v>
      </c>
    </row>
    <row r="185" spans="1:8">
      <c r="A185" s="7">
        <v>42817</v>
      </c>
      <c r="B185" s="1" t="s">
        <v>932</v>
      </c>
      <c r="C185" s="8">
        <v>0</v>
      </c>
      <c r="D185" s="14"/>
      <c r="E185" s="8"/>
      <c r="F185" s="17"/>
      <c r="G185" s="10">
        <f t="shared" si="2"/>
        <v>85466.330000000351</v>
      </c>
    </row>
    <row r="186" spans="1:8">
      <c r="A186" s="7">
        <v>42817</v>
      </c>
      <c r="B186" s="1" t="s">
        <v>933</v>
      </c>
      <c r="C186" s="8">
        <v>1099</v>
      </c>
      <c r="D186" s="14">
        <v>116</v>
      </c>
      <c r="E186" s="8"/>
      <c r="F186" s="17"/>
      <c r="G186" s="10">
        <f t="shared" si="2"/>
        <v>86565.330000000351</v>
      </c>
    </row>
    <row r="187" spans="1:8">
      <c r="A187" s="7">
        <v>42817</v>
      </c>
      <c r="B187" s="1" t="s">
        <v>934</v>
      </c>
      <c r="C187" s="8">
        <v>20000</v>
      </c>
      <c r="D187" s="14">
        <v>108</v>
      </c>
      <c r="E187" s="8"/>
      <c r="F187" s="17"/>
      <c r="G187" s="10">
        <f t="shared" si="2"/>
        <v>106565.33000000035</v>
      </c>
    </row>
    <row r="188" spans="1:8">
      <c r="A188" s="7">
        <v>42817</v>
      </c>
      <c r="B188" s="1" t="s">
        <v>935</v>
      </c>
      <c r="C188" s="8">
        <v>87000</v>
      </c>
      <c r="D188" s="14">
        <v>79</v>
      </c>
      <c r="E188" s="8"/>
      <c r="F188" s="17"/>
      <c r="G188" s="10">
        <f t="shared" si="2"/>
        <v>193565.33000000037</v>
      </c>
      <c r="H188" s="2" t="s">
        <v>936</v>
      </c>
    </row>
    <row r="189" spans="1:8">
      <c r="A189" s="3">
        <v>42818</v>
      </c>
      <c r="B189" s="4" t="s">
        <v>937</v>
      </c>
      <c r="C189" s="5"/>
      <c r="D189" s="14"/>
      <c r="E189" s="5">
        <v>381.14</v>
      </c>
      <c r="F189" s="17">
        <v>19</v>
      </c>
      <c r="G189" s="5">
        <f t="shared" si="2"/>
        <v>193184.19000000035</v>
      </c>
    </row>
    <row r="190" spans="1:8">
      <c r="A190" s="7">
        <v>42818</v>
      </c>
      <c r="B190" s="1" t="s">
        <v>938</v>
      </c>
      <c r="C190" s="8">
        <v>22472.12</v>
      </c>
      <c r="D190" s="14">
        <v>80</v>
      </c>
      <c r="E190" s="8"/>
      <c r="F190" s="17"/>
      <c r="G190" s="10">
        <f t="shared" si="2"/>
        <v>215656.31000000035</v>
      </c>
      <c r="H190" s="2" t="s">
        <v>939</v>
      </c>
    </row>
    <row r="191" spans="1:8">
      <c r="A191" s="3">
        <v>42818</v>
      </c>
      <c r="B191" s="6" t="s">
        <v>940</v>
      </c>
      <c r="C191" s="5"/>
      <c r="D191" s="14"/>
      <c r="E191" s="5">
        <v>60.99</v>
      </c>
      <c r="F191" s="17">
        <v>19</v>
      </c>
      <c r="G191" s="5">
        <f t="shared" si="2"/>
        <v>215595.32000000036</v>
      </c>
    </row>
    <row r="192" spans="1:8">
      <c r="A192" s="3">
        <v>42818</v>
      </c>
      <c r="B192" s="4" t="s">
        <v>941</v>
      </c>
      <c r="C192" s="5"/>
      <c r="D192" s="14"/>
      <c r="E192" s="5">
        <v>53.99</v>
      </c>
      <c r="F192" s="17">
        <v>19</v>
      </c>
      <c r="G192" s="5">
        <f t="shared" si="2"/>
        <v>215541.33000000037</v>
      </c>
    </row>
    <row r="193" spans="1:9">
      <c r="A193" s="3">
        <v>42818</v>
      </c>
      <c r="B193" s="6" t="s">
        <v>942</v>
      </c>
      <c r="C193" s="5"/>
      <c r="D193" s="14"/>
      <c r="E193" s="5">
        <v>8.6300000000000008</v>
      </c>
      <c r="F193" s="17">
        <v>19</v>
      </c>
      <c r="G193" s="5">
        <f t="shared" si="2"/>
        <v>215532.70000000036</v>
      </c>
    </row>
    <row r="194" spans="1:9">
      <c r="A194" s="7">
        <v>42818</v>
      </c>
      <c r="B194" s="1" t="s">
        <v>943</v>
      </c>
      <c r="C194" s="8">
        <v>1099</v>
      </c>
      <c r="D194" s="14">
        <v>85</v>
      </c>
      <c r="E194" s="8"/>
      <c r="F194" s="17"/>
      <c r="G194" s="10">
        <f t="shared" si="2"/>
        <v>216631.70000000036</v>
      </c>
      <c r="H194" s="2" t="s">
        <v>944</v>
      </c>
    </row>
    <row r="195" spans="1:9">
      <c r="A195" s="7">
        <v>42818</v>
      </c>
      <c r="B195" s="1" t="s">
        <v>945</v>
      </c>
      <c r="C195" s="8">
        <v>1995</v>
      </c>
      <c r="D195" s="14">
        <v>84</v>
      </c>
      <c r="E195" s="8"/>
      <c r="F195" s="17"/>
      <c r="G195" s="10">
        <f t="shared" si="2"/>
        <v>218626.70000000036</v>
      </c>
      <c r="H195" s="2" t="s">
        <v>946</v>
      </c>
    </row>
    <row r="196" spans="1:9">
      <c r="A196" s="7">
        <v>42818</v>
      </c>
      <c r="B196" s="1" t="s">
        <v>947</v>
      </c>
      <c r="C196" s="8"/>
      <c r="D196" s="14"/>
      <c r="E196" s="8">
        <v>208000</v>
      </c>
      <c r="F196" s="17">
        <v>16</v>
      </c>
      <c r="G196" s="10">
        <f t="shared" si="2"/>
        <v>10626.700000000361</v>
      </c>
    </row>
    <row r="197" spans="1:9">
      <c r="A197" s="7">
        <v>42818</v>
      </c>
      <c r="B197" s="1" t="s">
        <v>948</v>
      </c>
      <c r="C197" s="8">
        <v>240000</v>
      </c>
      <c r="D197" s="14">
        <v>82</v>
      </c>
      <c r="E197" s="8"/>
      <c r="F197" s="17"/>
      <c r="G197" s="10">
        <f t="shared" ref="G197:G260" si="3">+G196+C197-E197</f>
        <v>250626.70000000036</v>
      </c>
      <c r="H197" s="2" t="s">
        <v>949</v>
      </c>
    </row>
    <row r="198" spans="1:9">
      <c r="A198" s="7">
        <v>42818</v>
      </c>
      <c r="B198" s="1" t="s">
        <v>950</v>
      </c>
      <c r="C198" s="8">
        <v>0</v>
      </c>
      <c r="D198" s="14"/>
      <c r="E198" s="8"/>
      <c r="F198" s="17"/>
      <c r="G198" s="10">
        <f t="shared" si="3"/>
        <v>250626.70000000036</v>
      </c>
    </row>
    <row r="199" spans="1:9">
      <c r="A199" s="7">
        <v>42821</v>
      </c>
      <c r="B199" s="1" t="s">
        <v>951</v>
      </c>
      <c r="C199" s="8">
        <v>3250</v>
      </c>
      <c r="D199" s="14">
        <v>78</v>
      </c>
      <c r="E199" s="8"/>
      <c r="F199" s="17"/>
      <c r="G199" s="10">
        <f t="shared" si="3"/>
        <v>253876.70000000036</v>
      </c>
      <c r="H199" s="2" t="s">
        <v>952</v>
      </c>
    </row>
    <row r="200" spans="1:9">
      <c r="A200" s="7">
        <v>42821</v>
      </c>
      <c r="B200" s="1" t="s">
        <v>953</v>
      </c>
      <c r="C200" s="8"/>
      <c r="D200" s="14"/>
      <c r="E200" s="8">
        <v>0</v>
      </c>
      <c r="F200" s="17"/>
      <c r="G200" s="10">
        <f t="shared" si="3"/>
        <v>253876.70000000036</v>
      </c>
    </row>
    <row r="201" spans="1:9">
      <c r="A201" s="7">
        <v>42821</v>
      </c>
      <c r="B201" s="1" t="s">
        <v>954</v>
      </c>
      <c r="C201" s="8">
        <v>460000</v>
      </c>
      <c r="D201" s="14">
        <v>75</v>
      </c>
      <c r="E201" s="8"/>
      <c r="F201" s="17"/>
      <c r="G201" s="10">
        <f t="shared" si="3"/>
        <v>713876.70000000042</v>
      </c>
      <c r="H201" s="2" t="s">
        <v>955</v>
      </c>
    </row>
    <row r="202" spans="1:9">
      <c r="A202" s="7">
        <v>42821</v>
      </c>
      <c r="B202" s="1" t="s">
        <v>956</v>
      </c>
      <c r="C202" s="8"/>
      <c r="D202" s="14"/>
      <c r="E202" s="8">
        <v>0</v>
      </c>
      <c r="F202" s="17"/>
      <c r="G202" s="10">
        <f t="shared" si="3"/>
        <v>713876.70000000042</v>
      </c>
    </row>
    <row r="203" spans="1:9">
      <c r="A203" s="7">
        <v>42821</v>
      </c>
      <c r="B203" s="1" t="s">
        <v>957</v>
      </c>
      <c r="C203" s="8">
        <v>26578.41</v>
      </c>
      <c r="D203" s="14">
        <v>83</v>
      </c>
      <c r="E203" s="8"/>
      <c r="F203" s="17"/>
      <c r="G203" s="10">
        <f t="shared" si="3"/>
        <v>740455.11000000045</v>
      </c>
      <c r="H203" s="2">
        <v>21055.41</v>
      </c>
      <c r="I203" s="26">
        <f>+C203-H203</f>
        <v>5523</v>
      </c>
    </row>
    <row r="204" spans="1:9">
      <c r="A204" s="3">
        <v>42821</v>
      </c>
      <c r="B204" s="4" t="s">
        <v>958</v>
      </c>
      <c r="C204" s="5"/>
      <c r="D204" s="14"/>
      <c r="E204" s="5">
        <v>503.97</v>
      </c>
      <c r="F204" s="17">
        <v>19</v>
      </c>
      <c r="G204" s="5">
        <f t="shared" si="3"/>
        <v>739951.14000000048</v>
      </c>
    </row>
    <row r="205" spans="1:9">
      <c r="A205" s="3">
        <v>42821</v>
      </c>
      <c r="B205" s="6" t="s">
        <v>959</v>
      </c>
      <c r="C205" s="5"/>
      <c r="D205" s="14"/>
      <c r="E205" s="5">
        <v>80.64</v>
      </c>
      <c r="F205" s="17">
        <v>19</v>
      </c>
      <c r="G205" s="5">
        <f t="shared" si="3"/>
        <v>739870.50000000047</v>
      </c>
    </row>
    <row r="206" spans="1:9">
      <c r="A206" s="3">
        <v>42821</v>
      </c>
      <c r="B206" s="4" t="s">
        <v>960</v>
      </c>
      <c r="C206" s="5"/>
      <c r="D206" s="14"/>
      <c r="E206" s="5">
        <v>36.89</v>
      </c>
      <c r="F206" s="17">
        <v>19</v>
      </c>
      <c r="G206" s="5">
        <f t="shared" si="3"/>
        <v>739833.61000000045</v>
      </c>
    </row>
    <row r="207" spans="1:9">
      <c r="A207" s="3">
        <v>42821</v>
      </c>
      <c r="B207" s="6" t="s">
        <v>961</v>
      </c>
      <c r="C207" s="5"/>
      <c r="D207" s="14"/>
      <c r="E207" s="5">
        <v>5.9</v>
      </c>
      <c r="F207" s="17">
        <v>19</v>
      </c>
      <c r="G207" s="5">
        <f t="shared" si="3"/>
        <v>739827.71000000043</v>
      </c>
      <c r="H207" s="11"/>
    </row>
    <row r="208" spans="1:9">
      <c r="A208" s="3">
        <v>42821</v>
      </c>
      <c r="B208" s="4" t="s">
        <v>962</v>
      </c>
      <c r="C208" s="5"/>
      <c r="D208" s="14"/>
      <c r="E208" s="5">
        <v>70.53</v>
      </c>
      <c r="F208" s="17">
        <v>19</v>
      </c>
      <c r="G208" s="5">
        <f t="shared" si="3"/>
        <v>739757.1800000004</v>
      </c>
    </row>
    <row r="209" spans="1:8">
      <c r="A209" s="3">
        <v>42821</v>
      </c>
      <c r="B209" s="6" t="s">
        <v>963</v>
      </c>
      <c r="C209" s="5"/>
      <c r="D209" s="14"/>
      <c r="E209" s="5">
        <v>11.28</v>
      </c>
      <c r="F209" s="17">
        <v>19</v>
      </c>
      <c r="G209" s="5">
        <f t="shared" si="3"/>
        <v>739745.90000000037</v>
      </c>
    </row>
    <row r="210" spans="1:8">
      <c r="A210" s="7">
        <v>42821</v>
      </c>
      <c r="B210" s="1" t="s">
        <v>964</v>
      </c>
      <c r="C210" s="8">
        <v>6419</v>
      </c>
      <c r="D210" s="14">
        <v>85</v>
      </c>
      <c r="E210" s="8"/>
      <c r="F210" s="17"/>
      <c r="G210" s="10">
        <f t="shared" si="3"/>
        <v>746164.90000000037</v>
      </c>
      <c r="H210" s="2" t="s">
        <v>965</v>
      </c>
    </row>
    <row r="211" spans="1:8">
      <c r="A211" s="3">
        <v>42821</v>
      </c>
      <c r="B211" s="4" t="s">
        <v>966</v>
      </c>
      <c r="C211" s="5"/>
      <c r="D211" s="14"/>
      <c r="E211" s="5">
        <v>34.86</v>
      </c>
      <c r="F211" s="17">
        <v>19</v>
      </c>
      <c r="G211" s="5">
        <f t="shared" si="3"/>
        <v>746130.04000000039</v>
      </c>
    </row>
    <row r="212" spans="1:8">
      <c r="A212" s="3">
        <v>42821</v>
      </c>
      <c r="B212" s="6" t="s">
        <v>967</v>
      </c>
      <c r="C212" s="5"/>
      <c r="D212" s="14"/>
      <c r="E212" s="5">
        <v>5.58</v>
      </c>
      <c r="F212" s="17">
        <v>19</v>
      </c>
      <c r="G212" s="5">
        <f t="shared" si="3"/>
        <v>746124.46000000043</v>
      </c>
    </row>
    <row r="213" spans="1:8">
      <c r="A213" s="7">
        <v>42821</v>
      </c>
      <c r="B213" s="1" t="s">
        <v>968</v>
      </c>
      <c r="C213" s="8">
        <v>250000</v>
      </c>
      <c r="D213" s="14">
        <v>84</v>
      </c>
      <c r="E213" s="8"/>
      <c r="F213" s="17"/>
      <c r="G213" s="10">
        <f t="shared" si="3"/>
        <v>996124.46000000043</v>
      </c>
      <c r="H213" s="2" t="s">
        <v>969</v>
      </c>
    </row>
    <row r="214" spans="1:8">
      <c r="A214" s="7">
        <v>42821</v>
      </c>
      <c r="B214" s="1" t="s">
        <v>970</v>
      </c>
      <c r="C214" s="8">
        <v>0</v>
      </c>
      <c r="D214" s="14"/>
      <c r="E214" s="8"/>
      <c r="F214" s="17"/>
      <c r="G214" s="10">
        <f t="shared" si="3"/>
        <v>996124.46000000043</v>
      </c>
    </row>
    <row r="215" spans="1:8">
      <c r="A215" s="7">
        <v>42821</v>
      </c>
      <c r="B215" s="1" t="s">
        <v>971</v>
      </c>
      <c r="C215" s="8">
        <v>150000</v>
      </c>
      <c r="D215" s="14">
        <v>87</v>
      </c>
      <c r="E215" s="8"/>
      <c r="F215" s="17"/>
      <c r="G215" s="10">
        <f t="shared" si="3"/>
        <v>1146124.4600000004</v>
      </c>
    </row>
    <row r="216" spans="1:8">
      <c r="A216" s="7">
        <v>42821</v>
      </c>
      <c r="B216" s="1" t="s">
        <v>972</v>
      </c>
      <c r="C216" s="8">
        <v>2723.84</v>
      </c>
      <c r="D216" s="14">
        <v>90</v>
      </c>
      <c r="E216" s="8"/>
      <c r="F216" s="17"/>
      <c r="G216" s="10">
        <f t="shared" si="3"/>
        <v>1148848.3000000005</v>
      </c>
    </row>
    <row r="217" spans="1:8">
      <c r="A217" s="7">
        <v>42821</v>
      </c>
      <c r="B217" s="1" t="s">
        <v>973</v>
      </c>
      <c r="C217" s="8">
        <v>5000</v>
      </c>
      <c r="D217" s="14">
        <v>91</v>
      </c>
      <c r="E217" s="8"/>
      <c r="F217" s="17"/>
      <c r="G217" s="10">
        <f t="shared" si="3"/>
        <v>1153848.3000000005</v>
      </c>
    </row>
    <row r="218" spans="1:8">
      <c r="A218" s="7">
        <v>42821</v>
      </c>
      <c r="B218" s="1" t="s">
        <v>974</v>
      </c>
      <c r="C218" s="8">
        <v>100000</v>
      </c>
      <c r="D218" s="14">
        <v>88</v>
      </c>
      <c r="E218" s="8"/>
      <c r="F218" s="17"/>
      <c r="G218" s="10">
        <f t="shared" si="3"/>
        <v>1253848.3000000005</v>
      </c>
    </row>
    <row r="219" spans="1:8">
      <c r="A219" s="7">
        <v>42821</v>
      </c>
      <c r="B219" s="1" t="s">
        <v>975</v>
      </c>
      <c r="C219" s="8">
        <v>0</v>
      </c>
      <c r="D219" s="14"/>
      <c r="E219" s="8"/>
      <c r="F219" s="17"/>
      <c r="G219" s="10">
        <f t="shared" si="3"/>
        <v>1253848.3000000005</v>
      </c>
    </row>
    <row r="220" spans="1:8">
      <c r="A220" s="7">
        <v>42821</v>
      </c>
      <c r="B220" s="1" t="s">
        <v>976</v>
      </c>
      <c r="C220" s="8">
        <v>1996.93</v>
      </c>
      <c r="D220" s="14">
        <v>89</v>
      </c>
      <c r="E220" s="8"/>
      <c r="F220" s="17"/>
      <c r="G220" s="10">
        <f t="shared" si="3"/>
        <v>1255845.2300000004</v>
      </c>
    </row>
    <row r="221" spans="1:8">
      <c r="A221" s="7">
        <v>42821</v>
      </c>
      <c r="B221" s="1" t="s">
        <v>977</v>
      </c>
      <c r="C221" s="8"/>
      <c r="D221" s="14"/>
      <c r="E221" s="8">
        <v>800000</v>
      </c>
      <c r="F221" s="17">
        <v>17</v>
      </c>
      <c r="G221" s="10">
        <f t="shared" si="3"/>
        <v>455845.23000000045</v>
      </c>
    </row>
    <row r="222" spans="1:8">
      <c r="A222" s="7">
        <v>42821</v>
      </c>
      <c r="B222" s="1" t="s">
        <v>978</v>
      </c>
      <c r="C222" s="8"/>
      <c r="D222" s="14"/>
      <c r="E222" s="8">
        <v>445000</v>
      </c>
      <c r="F222" s="17">
        <v>18</v>
      </c>
      <c r="G222" s="10">
        <f t="shared" si="3"/>
        <v>10845.230000000447</v>
      </c>
    </row>
    <row r="223" spans="1:8">
      <c r="A223" s="7">
        <v>42821</v>
      </c>
      <c r="B223" s="1" t="s">
        <v>979</v>
      </c>
      <c r="C223" s="8">
        <v>35000</v>
      </c>
      <c r="D223" s="14">
        <v>92</v>
      </c>
      <c r="E223" s="8"/>
      <c r="F223" s="17"/>
      <c r="G223" s="10">
        <f t="shared" si="3"/>
        <v>45845.230000000447</v>
      </c>
    </row>
    <row r="224" spans="1:8">
      <c r="A224" s="7">
        <v>42821</v>
      </c>
      <c r="B224" s="1" t="s">
        <v>980</v>
      </c>
      <c r="C224" s="8">
        <v>1563</v>
      </c>
      <c r="D224" s="14"/>
      <c r="E224" s="8"/>
      <c r="F224" s="17"/>
      <c r="G224" s="10">
        <f t="shared" si="3"/>
        <v>47408.230000000447</v>
      </c>
    </row>
    <row r="225" spans="1:8">
      <c r="A225" s="7">
        <v>42822</v>
      </c>
      <c r="B225" s="1" t="s">
        <v>981</v>
      </c>
      <c r="C225" s="8">
        <v>4197</v>
      </c>
      <c r="D225" s="14">
        <v>86</v>
      </c>
      <c r="E225" s="8"/>
      <c r="F225" s="17"/>
      <c r="G225" s="10">
        <f t="shared" si="3"/>
        <v>51605.230000000447</v>
      </c>
    </row>
    <row r="226" spans="1:8">
      <c r="A226" s="3">
        <v>42822</v>
      </c>
      <c r="B226" s="4" t="s">
        <v>982</v>
      </c>
      <c r="C226" s="5"/>
      <c r="D226" s="14"/>
      <c r="E226" s="5">
        <v>86.04</v>
      </c>
      <c r="F226" s="17">
        <v>19</v>
      </c>
      <c r="G226" s="5">
        <f t="shared" si="3"/>
        <v>51519.190000000446</v>
      </c>
    </row>
    <row r="227" spans="1:8">
      <c r="A227" s="3">
        <v>42822</v>
      </c>
      <c r="B227" s="6" t="s">
        <v>983</v>
      </c>
      <c r="C227" s="5"/>
      <c r="D227" s="14"/>
      <c r="E227" s="5">
        <v>13.77</v>
      </c>
      <c r="F227" s="17">
        <v>19</v>
      </c>
      <c r="G227" s="5">
        <f t="shared" si="3"/>
        <v>51505.420000000449</v>
      </c>
    </row>
    <row r="228" spans="1:8">
      <c r="A228" s="3">
        <v>42822</v>
      </c>
      <c r="B228" s="4" t="s">
        <v>984</v>
      </c>
      <c r="C228" s="5"/>
      <c r="D228" s="14"/>
      <c r="E228" s="5">
        <v>2.5499999999999998</v>
      </c>
      <c r="F228" s="17">
        <v>19</v>
      </c>
      <c r="G228" s="5">
        <f t="shared" si="3"/>
        <v>51502.870000000446</v>
      </c>
    </row>
    <row r="229" spans="1:8">
      <c r="A229" s="3">
        <v>42822</v>
      </c>
      <c r="B229" s="6" t="s">
        <v>985</v>
      </c>
      <c r="C229" s="5"/>
      <c r="D229" s="14"/>
      <c r="E229" s="5">
        <v>0.41</v>
      </c>
      <c r="F229" s="17">
        <v>19</v>
      </c>
      <c r="G229" s="5">
        <f t="shared" si="3"/>
        <v>51502.460000000443</v>
      </c>
    </row>
    <row r="230" spans="1:8">
      <c r="A230" s="7">
        <v>42822</v>
      </c>
      <c r="B230" s="1" t="s">
        <v>986</v>
      </c>
      <c r="C230" s="8">
        <v>84219.03</v>
      </c>
      <c r="D230" s="14">
        <v>94</v>
      </c>
      <c r="E230" s="8"/>
      <c r="F230" s="17"/>
      <c r="G230" s="10">
        <f t="shared" si="3"/>
        <v>135721.49000000046</v>
      </c>
    </row>
    <row r="231" spans="1:8">
      <c r="A231" s="7">
        <v>42823</v>
      </c>
      <c r="B231" s="1" t="s">
        <v>987</v>
      </c>
      <c r="C231" s="8">
        <v>11512.41</v>
      </c>
      <c r="D231" s="14">
        <v>93</v>
      </c>
      <c r="E231" s="8"/>
      <c r="F231" s="17"/>
      <c r="G231" s="10">
        <f t="shared" si="3"/>
        <v>147233.90000000046</v>
      </c>
    </row>
    <row r="232" spans="1:8">
      <c r="A232" s="3">
        <v>42823</v>
      </c>
      <c r="B232" s="4" t="s">
        <v>988</v>
      </c>
      <c r="C232" s="5"/>
      <c r="D232" s="14"/>
      <c r="E232" s="5">
        <v>183.22</v>
      </c>
      <c r="F232" s="17">
        <v>19</v>
      </c>
      <c r="G232" s="5">
        <f t="shared" si="3"/>
        <v>147050.68000000046</v>
      </c>
    </row>
    <row r="233" spans="1:8">
      <c r="A233" s="3">
        <v>42823</v>
      </c>
      <c r="B233" s="6" t="s">
        <v>989</v>
      </c>
      <c r="C233" s="5"/>
      <c r="D233" s="14"/>
      <c r="E233" s="5">
        <v>29.32</v>
      </c>
      <c r="F233" s="17">
        <v>19</v>
      </c>
      <c r="G233" s="5">
        <f t="shared" si="3"/>
        <v>147021.36000000045</v>
      </c>
    </row>
    <row r="234" spans="1:8">
      <c r="A234" s="3">
        <v>42823</v>
      </c>
      <c r="B234" s="4" t="s">
        <v>990</v>
      </c>
      <c r="C234" s="5"/>
      <c r="D234" s="14"/>
      <c r="E234" s="5">
        <v>33.76</v>
      </c>
      <c r="F234" s="17">
        <v>19</v>
      </c>
      <c r="G234" s="5">
        <f t="shared" si="3"/>
        <v>146987.60000000044</v>
      </c>
    </row>
    <row r="235" spans="1:8">
      <c r="A235" s="3">
        <v>42823</v>
      </c>
      <c r="B235" s="6" t="s">
        <v>991</v>
      </c>
      <c r="C235" s="5"/>
      <c r="D235" s="14"/>
      <c r="E235" s="5">
        <v>5.4</v>
      </c>
      <c r="F235" s="17">
        <v>19</v>
      </c>
      <c r="G235" s="5">
        <f t="shared" si="3"/>
        <v>146982.20000000045</v>
      </c>
    </row>
    <row r="236" spans="1:8">
      <c r="A236" s="7">
        <v>42823</v>
      </c>
      <c r="B236" s="1" t="s">
        <v>992</v>
      </c>
      <c r="C236" s="8">
        <v>35480.239999999998</v>
      </c>
      <c r="D236" s="14">
        <v>98</v>
      </c>
      <c r="E236" s="8"/>
      <c r="F236" s="17"/>
      <c r="G236" s="10">
        <f t="shared" si="3"/>
        <v>182462.44000000044</v>
      </c>
    </row>
    <row r="237" spans="1:8">
      <c r="A237" s="7">
        <v>42823</v>
      </c>
      <c r="B237" s="1" t="s">
        <v>993</v>
      </c>
      <c r="C237" s="8">
        <v>15789.75</v>
      </c>
      <c r="D237" s="14">
        <v>95</v>
      </c>
      <c r="E237" s="8"/>
      <c r="F237" s="17"/>
      <c r="G237" s="10">
        <f t="shared" si="3"/>
        <v>198252.19000000044</v>
      </c>
      <c r="H237" s="2" t="s">
        <v>994</v>
      </c>
    </row>
    <row r="238" spans="1:8">
      <c r="A238" s="7">
        <v>42823</v>
      </c>
      <c r="B238" s="1" t="s">
        <v>995</v>
      </c>
      <c r="C238" s="8">
        <v>4395</v>
      </c>
      <c r="D238" s="14">
        <v>200</v>
      </c>
      <c r="E238" s="8"/>
      <c r="F238" s="17"/>
      <c r="G238" s="10">
        <f t="shared" si="3"/>
        <v>202647.19000000044</v>
      </c>
    </row>
    <row r="239" spans="1:8">
      <c r="A239" s="7">
        <v>42823</v>
      </c>
      <c r="B239" s="1" t="s">
        <v>996</v>
      </c>
      <c r="C239" s="8">
        <v>3664</v>
      </c>
      <c r="D239" s="14"/>
      <c r="E239" s="8"/>
      <c r="F239" s="17"/>
      <c r="G239" s="10">
        <f t="shared" si="3"/>
        <v>206311.19000000044</v>
      </c>
    </row>
    <row r="240" spans="1:8">
      <c r="A240" s="7">
        <v>42823</v>
      </c>
      <c r="B240" s="1" t="s">
        <v>997</v>
      </c>
      <c r="C240" s="8">
        <v>343400</v>
      </c>
      <c r="D240" s="14">
        <v>99</v>
      </c>
      <c r="E240" s="8"/>
      <c r="F240" s="17"/>
      <c r="G240" s="10">
        <f t="shared" si="3"/>
        <v>549711.19000000041</v>
      </c>
    </row>
    <row r="241" spans="1:8">
      <c r="A241" s="7">
        <v>42823</v>
      </c>
      <c r="B241" s="1" t="s">
        <v>998</v>
      </c>
      <c r="C241" s="8">
        <v>3250</v>
      </c>
      <c r="D241" s="14">
        <v>107</v>
      </c>
      <c r="E241" s="8"/>
      <c r="F241" s="17"/>
      <c r="G241" s="10">
        <f t="shared" si="3"/>
        <v>552961.19000000041</v>
      </c>
    </row>
    <row r="242" spans="1:8">
      <c r="A242" s="7">
        <v>42823</v>
      </c>
      <c r="B242" s="1" t="s">
        <v>999</v>
      </c>
      <c r="C242" s="8"/>
      <c r="D242" s="14"/>
      <c r="E242" s="8">
        <v>542000</v>
      </c>
      <c r="F242" s="17">
        <v>20</v>
      </c>
      <c r="G242" s="10">
        <f t="shared" si="3"/>
        <v>10961.19000000041</v>
      </c>
    </row>
    <row r="243" spans="1:8">
      <c r="A243" s="7">
        <v>42823</v>
      </c>
      <c r="B243" s="1" t="s">
        <v>1000</v>
      </c>
      <c r="C243" s="8">
        <v>224400</v>
      </c>
      <c r="D243" s="14">
        <v>97</v>
      </c>
      <c r="E243" s="8"/>
      <c r="F243" s="17"/>
      <c r="G243" s="10">
        <f t="shared" si="3"/>
        <v>235361.19000000041</v>
      </c>
    </row>
    <row r="244" spans="1:8">
      <c r="A244" s="7">
        <v>42823</v>
      </c>
      <c r="B244" s="1" t="s">
        <v>1001</v>
      </c>
      <c r="C244" s="8">
        <v>0</v>
      </c>
      <c r="D244" s="14"/>
      <c r="E244" s="8"/>
      <c r="F244" s="17"/>
      <c r="G244" s="10">
        <f t="shared" si="3"/>
        <v>235361.19000000041</v>
      </c>
    </row>
    <row r="245" spans="1:8">
      <c r="A245" s="7">
        <v>42823</v>
      </c>
      <c r="B245" s="1" t="s">
        <v>1002</v>
      </c>
      <c r="C245" s="8">
        <v>1099</v>
      </c>
      <c r="D245" s="14">
        <v>100</v>
      </c>
      <c r="E245" s="8"/>
      <c r="F245" s="17"/>
      <c r="G245" s="10">
        <f t="shared" si="3"/>
        <v>236460.19000000041</v>
      </c>
    </row>
    <row r="246" spans="1:8">
      <c r="A246" s="7">
        <v>42823</v>
      </c>
      <c r="B246" s="1" t="s">
        <v>1003</v>
      </c>
      <c r="C246" s="8">
        <v>0</v>
      </c>
      <c r="D246" s="14"/>
      <c r="E246" s="8"/>
      <c r="F246" s="17"/>
      <c r="G246" s="10">
        <f t="shared" si="3"/>
        <v>236460.19000000041</v>
      </c>
    </row>
    <row r="247" spans="1:8">
      <c r="A247" s="7">
        <v>42823</v>
      </c>
      <c r="B247" s="1" t="s">
        <v>1004</v>
      </c>
      <c r="C247" s="8">
        <v>2336.77</v>
      </c>
      <c r="D247" s="14">
        <v>112</v>
      </c>
      <c r="E247" s="8"/>
      <c r="F247" s="17"/>
      <c r="G247" s="10">
        <f t="shared" si="3"/>
        <v>238796.9600000004</v>
      </c>
    </row>
    <row r="248" spans="1:8">
      <c r="A248" s="7">
        <v>42823</v>
      </c>
      <c r="B248" s="1" t="s">
        <v>1005</v>
      </c>
      <c r="C248" s="8">
        <v>1099</v>
      </c>
      <c r="D248" s="14">
        <v>101</v>
      </c>
      <c r="E248" s="8"/>
      <c r="F248" s="17"/>
      <c r="G248" s="10">
        <f t="shared" si="3"/>
        <v>239895.9600000004</v>
      </c>
    </row>
    <row r="249" spans="1:8">
      <c r="A249" s="7">
        <v>42823</v>
      </c>
      <c r="B249" s="1" t="s">
        <v>1006</v>
      </c>
      <c r="C249" s="8">
        <v>5000</v>
      </c>
      <c r="D249" s="14">
        <v>104</v>
      </c>
      <c r="E249" s="8"/>
      <c r="F249" s="17"/>
      <c r="G249" s="10">
        <f t="shared" si="3"/>
        <v>244895.9600000004</v>
      </c>
      <c r="H249" s="2" t="s">
        <v>1007</v>
      </c>
    </row>
    <row r="250" spans="1:8">
      <c r="A250" s="7">
        <v>42823</v>
      </c>
      <c r="B250" s="1" t="s">
        <v>1008</v>
      </c>
      <c r="C250" s="8">
        <v>5000</v>
      </c>
      <c r="D250" s="14">
        <v>105</v>
      </c>
      <c r="E250" s="8"/>
      <c r="F250" s="17"/>
      <c r="G250" s="10">
        <f t="shared" si="3"/>
        <v>249895.9600000004</v>
      </c>
      <c r="H250" s="2" t="s">
        <v>1007</v>
      </c>
    </row>
    <row r="251" spans="1:8">
      <c r="A251" s="7">
        <v>42824</v>
      </c>
      <c r="B251" s="1" t="s">
        <v>1009</v>
      </c>
      <c r="C251" s="8">
        <v>12343.17</v>
      </c>
      <c r="D251" s="14">
        <v>96</v>
      </c>
      <c r="E251" s="8"/>
      <c r="F251" s="17"/>
      <c r="G251" s="10">
        <f t="shared" si="3"/>
        <v>262239.13000000041</v>
      </c>
    </row>
    <row r="252" spans="1:8">
      <c r="A252" s="3">
        <v>42824</v>
      </c>
      <c r="B252" s="4" t="s">
        <v>1010</v>
      </c>
      <c r="C252" s="5"/>
      <c r="D252" s="14"/>
      <c r="E252" s="5">
        <v>132.65</v>
      </c>
      <c r="F252" s="17">
        <v>19</v>
      </c>
      <c r="G252" s="5">
        <f t="shared" si="3"/>
        <v>262106.48000000042</v>
      </c>
    </row>
    <row r="253" spans="1:8">
      <c r="A253" s="3">
        <v>42824</v>
      </c>
      <c r="B253" s="6" t="s">
        <v>1011</v>
      </c>
      <c r="C253" s="5"/>
      <c r="D253" s="14"/>
      <c r="E253" s="5">
        <v>21.22</v>
      </c>
      <c r="F253" s="17">
        <v>19</v>
      </c>
      <c r="G253" s="5">
        <f t="shared" si="3"/>
        <v>262085.26000000042</v>
      </c>
    </row>
    <row r="254" spans="1:8">
      <c r="A254" s="3">
        <v>42824</v>
      </c>
      <c r="B254" s="4" t="s">
        <v>1012</v>
      </c>
      <c r="C254" s="5"/>
      <c r="D254" s="14"/>
      <c r="E254" s="5">
        <v>68.53</v>
      </c>
      <c r="F254" s="17">
        <v>19</v>
      </c>
      <c r="G254" s="5">
        <f t="shared" si="3"/>
        <v>262016.73000000042</v>
      </c>
    </row>
    <row r="255" spans="1:8">
      <c r="A255" s="3">
        <v>42824</v>
      </c>
      <c r="B255" s="6" t="s">
        <v>1013</v>
      </c>
      <c r="C255" s="5"/>
      <c r="D255" s="14"/>
      <c r="E255" s="5">
        <v>10.97</v>
      </c>
      <c r="F255" s="17">
        <v>19</v>
      </c>
      <c r="G255" s="5">
        <f t="shared" si="3"/>
        <v>262005.76000000042</v>
      </c>
    </row>
    <row r="256" spans="1:8">
      <c r="A256" s="7">
        <v>42824</v>
      </c>
      <c r="B256" s="1" t="s">
        <v>1014</v>
      </c>
      <c r="C256" s="8">
        <v>216394.55</v>
      </c>
      <c r="D256" s="14">
        <v>102</v>
      </c>
      <c r="E256" s="8"/>
      <c r="F256" s="17"/>
      <c r="G256" s="10">
        <f t="shared" si="3"/>
        <v>478400.31000000041</v>
      </c>
      <c r="H256" s="2" t="s">
        <v>1015</v>
      </c>
    </row>
    <row r="257" spans="1:8">
      <c r="A257" s="7">
        <v>42824</v>
      </c>
      <c r="B257" s="1" t="s">
        <v>1016</v>
      </c>
      <c r="C257" s="8">
        <v>1099</v>
      </c>
      <c r="D257" s="14">
        <v>103</v>
      </c>
      <c r="E257" s="8"/>
      <c r="F257" s="17"/>
      <c r="G257" s="10">
        <f t="shared" si="3"/>
        <v>479499.31000000041</v>
      </c>
      <c r="H257" s="2" t="s">
        <v>1017</v>
      </c>
    </row>
    <row r="258" spans="1:8">
      <c r="A258" s="7">
        <v>42824</v>
      </c>
      <c r="B258" s="1" t="s">
        <v>1018</v>
      </c>
      <c r="C258" s="8">
        <v>13066.53</v>
      </c>
      <c r="D258" s="14">
        <v>106</v>
      </c>
      <c r="E258" s="8"/>
      <c r="F258" s="17"/>
      <c r="G258" s="10">
        <f t="shared" si="3"/>
        <v>492565.84000000043</v>
      </c>
    </row>
    <row r="259" spans="1:8">
      <c r="A259" s="7">
        <v>42824</v>
      </c>
      <c r="B259" s="1" t="s">
        <v>1019</v>
      </c>
      <c r="C259" s="8">
        <v>343500</v>
      </c>
      <c r="D259" s="14">
        <v>111</v>
      </c>
      <c r="E259" s="8"/>
      <c r="F259" s="17"/>
      <c r="G259" s="10">
        <f t="shared" si="3"/>
        <v>836065.84000000043</v>
      </c>
      <c r="H259" s="2" t="s">
        <v>1020</v>
      </c>
    </row>
    <row r="260" spans="1:8">
      <c r="A260" s="7">
        <v>42824</v>
      </c>
      <c r="B260" s="1" t="s">
        <v>1021</v>
      </c>
      <c r="C260" s="8">
        <v>0</v>
      </c>
      <c r="D260" s="14"/>
      <c r="E260" s="8"/>
      <c r="F260" s="17"/>
      <c r="G260" s="10">
        <f t="shared" si="3"/>
        <v>836065.84000000043</v>
      </c>
    </row>
    <row r="261" spans="1:8">
      <c r="A261" s="7">
        <v>42824</v>
      </c>
      <c r="B261" s="1" t="s">
        <v>1022</v>
      </c>
      <c r="C261" s="8">
        <v>7798.61</v>
      </c>
      <c r="D261" s="14"/>
      <c r="E261" s="8"/>
      <c r="F261" s="17"/>
      <c r="G261" s="10">
        <f t="shared" ref="G261:G288" si="4">+G260+C261-E261</f>
        <v>843864.45000000042</v>
      </c>
    </row>
    <row r="262" spans="1:8">
      <c r="A262" s="7">
        <v>42824</v>
      </c>
      <c r="B262" s="1" t="s">
        <v>1023</v>
      </c>
      <c r="C262" s="8">
        <v>0</v>
      </c>
      <c r="D262" s="14"/>
      <c r="E262" s="8"/>
      <c r="F262" s="17"/>
      <c r="G262" s="10">
        <f t="shared" si="4"/>
        <v>843864.45000000042</v>
      </c>
    </row>
    <row r="263" spans="1:8">
      <c r="A263" s="7">
        <v>42824</v>
      </c>
      <c r="B263" s="1" t="s">
        <v>1024</v>
      </c>
      <c r="C263" s="8"/>
      <c r="D263" s="14"/>
      <c r="E263" s="8">
        <v>833000</v>
      </c>
      <c r="F263" s="17">
        <v>21</v>
      </c>
      <c r="G263" s="10">
        <f t="shared" si="4"/>
        <v>10864.450000000419</v>
      </c>
    </row>
    <row r="264" spans="1:8">
      <c r="A264" s="7">
        <v>42824</v>
      </c>
      <c r="B264" s="1" t="s">
        <v>1025</v>
      </c>
      <c r="C264" s="8">
        <v>2458</v>
      </c>
      <c r="D264" s="14">
        <v>110</v>
      </c>
      <c r="E264" s="8"/>
      <c r="F264" s="17"/>
      <c r="G264" s="10">
        <f t="shared" si="4"/>
        <v>13322.450000000419</v>
      </c>
    </row>
    <row r="265" spans="1:8">
      <c r="A265" s="7">
        <v>42824</v>
      </c>
      <c r="B265" s="1" t="s">
        <v>1026</v>
      </c>
      <c r="C265" s="8">
        <v>20000</v>
      </c>
      <c r="D265" s="14">
        <v>109</v>
      </c>
      <c r="E265" s="8"/>
      <c r="F265" s="17"/>
      <c r="G265" s="10">
        <f t="shared" si="4"/>
        <v>33322.450000000419</v>
      </c>
    </row>
    <row r="266" spans="1:8">
      <c r="A266" s="7">
        <v>42824</v>
      </c>
      <c r="B266" s="1" t="s">
        <v>1027</v>
      </c>
      <c r="C266" s="8">
        <v>643400</v>
      </c>
      <c r="D266" s="14">
        <v>113</v>
      </c>
      <c r="E266" s="8"/>
      <c r="F266" s="17"/>
      <c r="G266" s="10">
        <f t="shared" si="4"/>
        <v>676722.45000000042</v>
      </c>
    </row>
    <row r="267" spans="1:8">
      <c r="A267" s="7">
        <v>42824</v>
      </c>
      <c r="B267" s="1" t="s">
        <v>1028</v>
      </c>
      <c r="C267" s="8">
        <v>971.06</v>
      </c>
      <c r="D267" s="14"/>
      <c r="E267" s="8"/>
      <c r="F267" s="17"/>
      <c r="G267" s="10">
        <f t="shared" si="4"/>
        <v>677693.51000000047</v>
      </c>
    </row>
    <row r="268" spans="1:8">
      <c r="A268" s="7">
        <v>42825</v>
      </c>
      <c r="B268" s="1" t="s">
        <v>1029</v>
      </c>
      <c r="C268" s="8">
        <v>41266.32</v>
      </c>
      <c r="D268" s="14">
        <v>116</v>
      </c>
      <c r="E268" s="8"/>
      <c r="F268" s="17"/>
      <c r="G268" s="10">
        <f t="shared" si="4"/>
        <v>718959.83000000042</v>
      </c>
    </row>
    <row r="269" spans="1:8">
      <c r="A269" s="3">
        <v>42825</v>
      </c>
      <c r="B269" s="6" t="s">
        <v>1030</v>
      </c>
      <c r="C269" s="5"/>
      <c r="D269" s="14"/>
      <c r="E269" s="5">
        <v>34.15</v>
      </c>
      <c r="F269" s="17">
        <v>19</v>
      </c>
      <c r="G269" s="5">
        <f t="shared" si="4"/>
        <v>718925.6800000004</v>
      </c>
    </row>
    <row r="270" spans="1:8">
      <c r="A270" s="3">
        <v>42825</v>
      </c>
      <c r="B270" s="4" t="s">
        <v>1031</v>
      </c>
      <c r="C270" s="5"/>
      <c r="D270" s="14"/>
      <c r="E270" s="5">
        <v>213.45</v>
      </c>
      <c r="F270" s="17">
        <v>19</v>
      </c>
      <c r="G270" s="5">
        <f t="shared" si="4"/>
        <v>718712.23000000045</v>
      </c>
    </row>
    <row r="271" spans="1:8">
      <c r="A271" s="3">
        <v>42825</v>
      </c>
      <c r="B271" s="4" t="s">
        <v>1032</v>
      </c>
      <c r="C271" s="5"/>
      <c r="D271" s="14"/>
      <c r="E271" s="5">
        <v>345.73</v>
      </c>
      <c r="F271" s="17">
        <v>19</v>
      </c>
      <c r="G271" s="5">
        <f t="shared" si="4"/>
        <v>718366.50000000047</v>
      </c>
    </row>
    <row r="272" spans="1:8">
      <c r="A272" s="3">
        <v>42825</v>
      </c>
      <c r="B272" s="6" t="s">
        <v>1033</v>
      </c>
      <c r="C272" s="5"/>
      <c r="D272" s="14"/>
      <c r="E272" s="5">
        <v>55.32</v>
      </c>
      <c r="F272" s="17">
        <v>19</v>
      </c>
      <c r="G272" s="5">
        <f t="shared" si="4"/>
        <v>718311.18000000052</v>
      </c>
    </row>
    <row r="273" spans="1:7">
      <c r="A273" s="7">
        <v>42825</v>
      </c>
      <c r="B273" s="1" t="s">
        <v>1034</v>
      </c>
      <c r="C273" s="8">
        <v>207000</v>
      </c>
      <c r="D273" s="14">
        <v>114</v>
      </c>
      <c r="E273" s="8"/>
      <c r="F273" s="17"/>
      <c r="G273" s="10">
        <f t="shared" si="4"/>
        <v>925311.18000000052</v>
      </c>
    </row>
    <row r="274" spans="1:7">
      <c r="A274" s="7">
        <v>42825</v>
      </c>
      <c r="B274" s="1" t="s">
        <v>1035</v>
      </c>
      <c r="C274" s="8">
        <v>0</v>
      </c>
      <c r="D274" s="14"/>
      <c r="E274" s="8"/>
      <c r="F274" s="17"/>
      <c r="G274" s="10">
        <f t="shared" si="4"/>
        <v>925311.18000000052</v>
      </c>
    </row>
    <row r="275" spans="1:7">
      <c r="A275" s="7">
        <v>42825</v>
      </c>
      <c r="B275" s="1" t="s">
        <v>1036</v>
      </c>
      <c r="C275" s="8">
        <v>1099</v>
      </c>
      <c r="D275" s="14">
        <v>115</v>
      </c>
      <c r="E275" s="8"/>
      <c r="F275" s="17"/>
      <c r="G275" s="10">
        <f t="shared" si="4"/>
        <v>926410.18000000052</v>
      </c>
    </row>
    <row r="276" spans="1:7">
      <c r="A276" s="7">
        <v>42825</v>
      </c>
      <c r="B276" s="1" t="s">
        <v>1037</v>
      </c>
      <c r="C276" s="8">
        <v>1099</v>
      </c>
      <c r="D276" s="14">
        <v>117</v>
      </c>
      <c r="E276" s="8"/>
      <c r="F276" s="17"/>
      <c r="G276" s="10">
        <f t="shared" si="4"/>
        <v>927509.18000000052</v>
      </c>
    </row>
    <row r="277" spans="1:7">
      <c r="A277" s="7">
        <v>42825</v>
      </c>
      <c r="B277" s="1" t="s">
        <v>1038</v>
      </c>
      <c r="C277" s="8">
        <v>643400</v>
      </c>
      <c r="D277" s="14">
        <v>201</v>
      </c>
      <c r="E277" s="8"/>
      <c r="F277" s="17"/>
      <c r="G277" s="10">
        <f t="shared" si="4"/>
        <v>1570909.1800000006</v>
      </c>
    </row>
    <row r="278" spans="1:7">
      <c r="A278" s="7">
        <v>42825</v>
      </c>
      <c r="B278" s="1" t="s">
        <v>1039</v>
      </c>
      <c r="C278" s="8">
        <v>643400</v>
      </c>
      <c r="D278" s="14">
        <v>202</v>
      </c>
      <c r="E278" s="8"/>
      <c r="F278" s="17"/>
      <c r="G278" s="10">
        <f t="shared" si="4"/>
        <v>2214309.1800000006</v>
      </c>
    </row>
    <row r="279" spans="1:7">
      <c r="A279" s="7">
        <v>42825</v>
      </c>
      <c r="B279" s="1" t="s">
        <v>1040</v>
      </c>
      <c r="C279" s="8">
        <v>343500</v>
      </c>
      <c r="D279" s="14">
        <v>119</v>
      </c>
      <c r="E279" s="8"/>
      <c r="F279" s="17"/>
      <c r="G279" s="10">
        <f t="shared" si="4"/>
        <v>2557809.1800000006</v>
      </c>
    </row>
    <row r="280" spans="1:7">
      <c r="A280" s="7">
        <v>42825</v>
      </c>
      <c r="B280" s="1" t="s">
        <v>1041</v>
      </c>
      <c r="C280" s="8"/>
      <c r="D280" s="14"/>
      <c r="E280" s="8">
        <v>800000</v>
      </c>
      <c r="F280" s="17">
        <v>22</v>
      </c>
      <c r="G280" s="10">
        <f t="shared" si="4"/>
        <v>1757809.1800000006</v>
      </c>
    </row>
    <row r="281" spans="1:7">
      <c r="A281" s="7">
        <v>42825</v>
      </c>
      <c r="B281" s="1" t="s">
        <v>1042</v>
      </c>
      <c r="C281" s="8">
        <v>130000</v>
      </c>
      <c r="D281" s="14">
        <v>203</v>
      </c>
      <c r="E281" s="8"/>
      <c r="F281" s="17"/>
      <c r="G281" s="10">
        <f t="shared" si="4"/>
        <v>1887809.1800000006</v>
      </c>
    </row>
    <row r="282" spans="1:7">
      <c r="A282" s="7">
        <v>42825</v>
      </c>
      <c r="B282" s="1" t="s">
        <v>1043</v>
      </c>
      <c r="C282" s="8">
        <v>0</v>
      </c>
      <c r="D282" s="14"/>
      <c r="E282" s="8"/>
      <c r="F282" s="17"/>
      <c r="G282" s="10">
        <f t="shared" si="4"/>
        <v>1887809.1800000006</v>
      </c>
    </row>
    <row r="283" spans="1:7">
      <c r="A283" s="7">
        <v>42825</v>
      </c>
      <c r="B283" s="1" t="s">
        <v>1044</v>
      </c>
      <c r="C283" s="8"/>
      <c r="D283" s="14"/>
      <c r="E283" s="8">
        <v>500000</v>
      </c>
      <c r="F283" s="17">
        <v>23</v>
      </c>
      <c r="G283" s="10">
        <f t="shared" si="4"/>
        <v>1387809.1800000006</v>
      </c>
    </row>
    <row r="284" spans="1:7">
      <c r="A284" s="7">
        <v>42825</v>
      </c>
      <c r="B284" s="1" t="s">
        <v>1045</v>
      </c>
      <c r="C284" s="8">
        <v>55000</v>
      </c>
      <c r="D284" s="14">
        <v>118</v>
      </c>
      <c r="E284" s="8"/>
      <c r="F284" s="17"/>
      <c r="G284" s="10">
        <f t="shared" si="4"/>
        <v>1442809.1800000006</v>
      </c>
    </row>
    <row r="285" spans="1:7">
      <c r="A285" s="7">
        <v>42825</v>
      </c>
      <c r="B285" s="1" t="s">
        <v>1046</v>
      </c>
      <c r="C285" s="8">
        <v>0</v>
      </c>
      <c r="D285" s="14"/>
      <c r="E285" s="8"/>
      <c r="F285" s="17"/>
      <c r="G285" s="10">
        <f t="shared" si="4"/>
        <v>1442809.1800000006</v>
      </c>
    </row>
    <row r="286" spans="1:7">
      <c r="A286" s="7">
        <v>42825</v>
      </c>
      <c r="B286" s="1" t="s">
        <v>1047</v>
      </c>
      <c r="C286" s="8">
        <v>10760.51</v>
      </c>
      <c r="D286" s="14">
        <v>120</v>
      </c>
      <c r="E286" s="8"/>
      <c r="F286" s="17"/>
      <c r="G286" s="10">
        <f t="shared" si="4"/>
        <v>1453569.6900000006</v>
      </c>
    </row>
    <row r="287" spans="1:7">
      <c r="A287" s="7">
        <v>42825</v>
      </c>
      <c r="B287" s="1" t="s">
        <v>1048</v>
      </c>
      <c r="C287" s="8">
        <v>0</v>
      </c>
      <c r="D287" s="14"/>
      <c r="E287" s="8"/>
      <c r="F287" s="17"/>
      <c r="G287" s="10">
        <f t="shared" si="4"/>
        <v>1453569.6900000006</v>
      </c>
    </row>
    <row r="288" spans="1:7">
      <c r="A288" s="7">
        <v>42825</v>
      </c>
      <c r="B288" s="1" t="s">
        <v>1049</v>
      </c>
      <c r="C288" s="8">
        <v>11.62</v>
      </c>
      <c r="D288" s="14"/>
      <c r="E288" s="8"/>
      <c r="F288" s="17"/>
      <c r="G288" s="10">
        <f t="shared" si="4"/>
        <v>1453581.3100000008</v>
      </c>
    </row>
    <row r="292" spans="5:5">
      <c r="E292" s="13">
        <f>+E271+E270+E254+E252+E234+E232+E228+E226+E211+E208+E206+E204+E192+E189+E182+E179+E176+E173+E162+E159+E157+E154+E152+E131+E129+E123+E120+E118+E109+E108+E103+E91+E89+E86+E85+E67+E64+E60+E58+E54+E42+E41+E35+E32+E30+E22+E21+E10+E6+E4</f>
        <v>8562.1500000000015</v>
      </c>
    </row>
    <row r="293" spans="5:5">
      <c r="E293" s="13">
        <f>+E272+E269+E255+E253+E235+E233+E229+E227+E212+E209+E207+E205+E193+E191+E183+E180+E177+E175+E163+E160+E158+E155+E153+E132+E130+E122+E121+E117+E111+E110+E104+E92+E90+E87+E84+E68+E65+E61+E59+E52+E45+E43+E36+E33+E31+E25+E24+E11+E7+E5</f>
        <v>1369.9699999999998</v>
      </c>
    </row>
  </sheetData>
  <autoFilter ref="A2:J28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4"/>
  <sheetViews>
    <sheetView topLeftCell="A200" workbookViewId="0">
      <selection activeCell="G211" sqref="G211"/>
    </sheetView>
  </sheetViews>
  <sheetFormatPr baseColWidth="10" defaultRowHeight="15"/>
  <cols>
    <col min="1" max="1" width="11.42578125" style="33"/>
    <col min="2" max="2" width="85.7109375" style="33" bestFit="1" customWidth="1"/>
    <col min="3" max="3" width="11.42578125" style="33"/>
    <col min="4" max="4" width="2.7109375" style="44" bestFit="1" customWidth="1"/>
    <col min="5" max="5" width="11.42578125" style="33"/>
    <col min="6" max="6" width="2.7109375" style="45" bestFit="1" customWidth="1"/>
    <col min="7" max="7" width="13.140625" style="35" bestFit="1" customWidth="1"/>
    <col min="8" max="8" width="19.28515625" style="32" bestFit="1" customWidth="1"/>
    <col min="9" max="9" width="11.42578125" style="32"/>
    <col min="10" max="16384" width="11.42578125" style="33"/>
  </cols>
  <sheetData>
    <row r="2" spans="1:8">
      <c r="A2" s="31" t="s">
        <v>0</v>
      </c>
      <c r="B2" s="31" t="s">
        <v>1</v>
      </c>
      <c r="C2" s="31" t="s">
        <v>2</v>
      </c>
      <c r="D2" s="16"/>
      <c r="E2" s="31" t="s">
        <v>3</v>
      </c>
      <c r="F2" s="15"/>
      <c r="G2" s="31" t="s">
        <v>4</v>
      </c>
    </row>
    <row r="3" spans="1:8">
      <c r="A3" s="34">
        <v>42828</v>
      </c>
      <c r="B3" s="35" t="s">
        <v>1051</v>
      </c>
      <c r="C3" s="36">
        <v>14351.45</v>
      </c>
      <c r="D3" s="17">
        <v>1</v>
      </c>
      <c r="E3" s="36"/>
      <c r="F3" s="14"/>
      <c r="G3" s="36">
        <v>1467932.76</v>
      </c>
      <c r="H3" s="32" t="s">
        <v>1337</v>
      </c>
    </row>
    <row r="4" spans="1:8">
      <c r="A4" s="34">
        <v>42828</v>
      </c>
      <c r="B4" s="35" t="s">
        <v>1052</v>
      </c>
      <c r="C4" s="36">
        <v>10839.02</v>
      </c>
      <c r="D4" s="17" t="s">
        <v>362</v>
      </c>
      <c r="E4" s="36"/>
      <c r="F4" s="14"/>
      <c r="G4" s="36">
        <f>+G3+C4-E4</f>
        <v>1478771.78</v>
      </c>
      <c r="H4" s="2" t="s">
        <v>1053</v>
      </c>
    </row>
    <row r="5" spans="1:8">
      <c r="A5" s="37">
        <v>42828</v>
      </c>
      <c r="B5" s="38" t="s">
        <v>1054</v>
      </c>
      <c r="C5" s="39"/>
      <c r="D5" s="17"/>
      <c r="E5" s="39">
        <v>119.23</v>
      </c>
      <c r="F5" s="14">
        <v>17</v>
      </c>
      <c r="G5" s="39">
        <f t="shared" ref="G5:G68" si="0">+G4+C5-E5</f>
        <v>1478652.55</v>
      </c>
    </row>
    <row r="6" spans="1:8">
      <c r="A6" s="37">
        <v>42828</v>
      </c>
      <c r="B6" s="40" t="s">
        <v>1055</v>
      </c>
      <c r="C6" s="39"/>
      <c r="D6" s="17"/>
      <c r="E6" s="39">
        <v>19.079999999999998</v>
      </c>
      <c r="F6" s="14">
        <v>17</v>
      </c>
      <c r="G6" s="39">
        <f t="shared" si="0"/>
        <v>1478633.47</v>
      </c>
    </row>
    <row r="7" spans="1:8">
      <c r="A7" s="34">
        <v>42828</v>
      </c>
      <c r="B7" s="35" t="s">
        <v>1056</v>
      </c>
      <c r="C7" s="36">
        <v>29010.12</v>
      </c>
      <c r="D7" s="17">
        <v>2</v>
      </c>
      <c r="E7" s="36"/>
      <c r="F7" s="14"/>
      <c r="G7" s="36">
        <f t="shared" si="0"/>
        <v>1507643.59</v>
      </c>
      <c r="H7" s="2" t="s">
        <v>1057</v>
      </c>
    </row>
    <row r="8" spans="1:8">
      <c r="A8" s="37">
        <v>42828</v>
      </c>
      <c r="B8" s="38" t="s">
        <v>1058</v>
      </c>
      <c r="C8" s="39"/>
      <c r="D8" s="17"/>
      <c r="E8" s="39">
        <v>105.11</v>
      </c>
      <c r="F8" s="14">
        <v>17</v>
      </c>
      <c r="G8" s="39">
        <f t="shared" si="0"/>
        <v>1507538.48</v>
      </c>
    </row>
    <row r="9" spans="1:8">
      <c r="A9" s="37">
        <v>42828</v>
      </c>
      <c r="B9" s="40" t="s">
        <v>1059</v>
      </c>
      <c r="C9" s="39"/>
      <c r="D9" s="17"/>
      <c r="E9" s="39">
        <v>16.82</v>
      </c>
      <c r="F9" s="14">
        <v>17</v>
      </c>
      <c r="G9" s="39">
        <f t="shared" si="0"/>
        <v>1507521.66</v>
      </c>
    </row>
    <row r="10" spans="1:8">
      <c r="A10" s="37">
        <v>42828</v>
      </c>
      <c r="B10" s="38" t="s">
        <v>1060</v>
      </c>
      <c r="C10" s="39"/>
      <c r="D10" s="17"/>
      <c r="E10" s="39">
        <v>265.83</v>
      </c>
      <c r="F10" s="14">
        <v>17</v>
      </c>
      <c r="G10" s="39">
        <f t="shared" si="0"/>
        <v>1507255.8299999998</v>
      </c>
    </row>
    <row r="11" spans="1:8">
      <c r="A11" s="37">
        <v>42828</v>
      </c>
      <c r="B11" s="40" t="s">
        <v>1061</v>
      </c>
      <c r="C11" s="39"/>
      <c r="D11" s="17"/>
      <c r="E11" s="39">
        <v>42.53</v>
      </c>
      <c r="F11" s="14">
        <v>17</v>
      </c>
      <c r="G11" s="39">
        <f t="shared" si="0"/>
        <v>1507213.2999999998</v>
      </c>
    </row>
    <row r="12" spans="1:8">
      <c r="A12" s="34">
        <v>42828</v>
      </c>
      <c r="B12" s="35" t="s">
        <v>1062</v>
      </c>
      <c r="C12" s="36">
        <v>1587</v>
      </c>
      <c r="D12" s="17">
        <v>8</v>
      </c>
      <c r="E12" s="36"/>
      <c r="F12" s="14"/>
      <c r="G12" s="36">
        <f t="shared" si="0"/>
        <v>1508800.2999999998</v>
      </c>
    </row>
    <row r="13" spans="1:8">
      <c r="A13" s="34">
        <v>42828</v>
      </c>
      <c r="B13" s="35" t="s">
        <v>1063</v>
      </c>
      <c r="C13" s="36"/>
      <c r="D13" s="17"/>
      <c r="E13" s="36">
        <v>500000</v>
      </c>
      <c r="F13" s="14">
        <v>1</v>
      </c>
      <c r="G13" s="36">
        <f t="shared" si="0"/>
        <v>1008800.2999999998</v>
      </c>
    </row>
    <row r="14" spans="1:8">
      <c r="A14" s="34">
        <v>42828</v>
      </c>
      <c r="B14" s="35" t="s">
        <v>1064</v>
      </c>
      <c r="C14" s="36"/>
      <c r="D14" s="17"/>
      <c r="E14" s="36">
        <v>500000</v>
      </c>
      <c r="F14" s="14">
        <v>2</v>
      </c>
      <c r="G14" s="36">
        <f t="shared" si="0"/>
        <v>508800.29999999981</v>
      </c>
    </row>
    <row r="15" spans="1:8">
      <c r="A15" s="34">
        <v>42828</v>
      </c>
      <c r="B15" s="35" t="s">
        <v>1065</v>
      </c>
      <c r="C15" s="36"/>
      <c r="D15" s="17"/>
      <c r="E15" s="36">
        <v>498000</v>
      </c>
      <c r="F15" s="14">
        <v>3</v>
      </c>
      <c r="G15" s="36">
        <f t="shared" si="0"/>
        <v>10800.299999999814</v>
      </c>
    </row>
    <row r="16" spans="1:8">
      <c r="A16" s="34">
        <v>42828</v>
      </c>
      <c r="B16" s="35" t="s">
        <v>1066</v>
      </c>
      <c r="C16" s="36">
        <v>1970</v>
      </c>
      <c r="D16" s="17">
        <v>5</v>
      </c>
      <c r="E16" s="36"/>
      <c r="F16" s="14"/>
      <c r="G16" s="36">
        <f t="shared" si="0"/>
        <v>12770.299999999814</v>
      </c>
      <c r="H16" s="32" t="s">
        <v>1067</v>
      </c>
    </row>
    <row r="17" spans="1:9">
      <c r="A17" s="37">
        <v>42829</v>
      </c>
      <c r="B17" s="38" t="s">
        <v>1068</v>
      </c>
      <c r="C17" s="39"/>
      <c r="D17" s="17"/>
      <c r="E17" s="39">
        <v>35.409999999999997</v>
      </c>
      <c r="F17" s="14">
        <v>17</v>
      </c>
      <c r="G17" s="39">
        <f t="shared" si="0"/>
        <v>12734.889999999814</v>
      </c>
    </row>
    <row r="18" spans="1:9">
      <c r="A18" s="34">
        <v>42829</v>
      </c>
      <c r="B18" s="35" t="s">
        <v>1069</v>
      </c>
      <c r="C18" s="36">
        <v>8837.81</v>
      </c>
      <c r="D18" s="17">
        <v>4</v>
      </c>
      <c r="E18" s="36"/>
      <c r="F18" s="14"/>
      <c r="G18" s="36">
        <f t="shared" si="0"/>
        <v>21572.699999999815</v>
      </c>
      <c r="H18" s="2" t="s">
        <v>1070</v>
      </c>
    </row>
    <row r="19" spans="1:9">
      <c r="A19" s="37">
        <v>42829</v>
      </c>
      <c r="B19" s="38" t="s">
        <v>1071</v>
      </c>
      <c r="C19" s="39"/>
      <c r="D19" s="17"/>
      <c r="E19" s="39">
        <v>121.93</v>
      </c>
      <c r="F19" s="14">
        <v>17</v>
      </c>
      <c r="G19" s="39">
        <f t="shared" si="0"/>
        <v>21450.769999999815</v>
      </c>
    </row>
    <row r="20" spans="1:9">
      <c r="A20" s="37">
        <v>42829</v>
      </c>
      <c r="B20" s="40" t="s">
        <v>1072</v>
      </c>
      <c r="C20" s="39"/>
      <c r="D20" s="17"/>
      <c r="E20" s="39">
        <v>19.510000000000002</v>
      </c>
      <c r="F20" s="14">
        <v>17</v>
      </c>
      <c r="G20" s="39">
        <f t="shared" si="0"/>
        <v>21431.259999999817</v>
      </c>
    </row>
    <row r="21" spans="1:9">
      <c r="A21" s="37">
        <v>42829</v>
      </c>
      <c r="B21" s="40" t="s">
        <v>1073</v>
      </c>
      <c r="C21" s="39"/>
      <c r="D21" s="17"/>
      <c r="E21" s="39">
        <v>5.67</v>
      </c>
      <c r="F21" s="14">
        <v>17</v>
      </c>
      <c r="G21" s="39">
        <f t="shared" si="0"/>
        <v>21425.589999999818</v>
      </c>
    </row>
    <row r="22" spans="1:9">
      <c r="A22" s="7">
        <v>42829</v>
      </c>
      <c r="B22" s="1" t="s">
        <v>1074</v>
      </c>
      <c r="C22" s="8">
        <v>11441.74</v>
      </c>
      <c r="D22" s="17">
        <v>10</v>
      </c>
      <c r="G22" s="41">
        <f t="shared" si="0"/>
        <v>32867.32999999982</v>
      </c>
      <c r="H22" s="32" t="s">
        <v>1075</v>
      </c>
    </row>
    <row r="23" spans="1:9">
      <c r="A23" s="7">
        <v>42829</v>
      </c>
      <c r="B23" s="1" t="s">
        <v>1076</v>
      </c>
      <c r="C23" s="8">
        <v>2458</v>
      </c>
      <c r="D23" s="17">
        <v>6</v>
      </c>
      <c r="G23" s="41">
        <f t="shared" si="0"/>
        <v>35325.32999999982</v>
      </c>
      <c r="H23" s="32" t="s">
        <v>1077</v>
      </c>
    </row>
    <row r="24" spans="1:9">
      <c r="A24" s="7">
        <v>42829</v>
      </c>
      <c r="B24" s="1" t="s">
        <v>1078</v>
      </c>
      <c r="C24" s="8">
        <v>6315</v>
      </c>
      <c r="D24" s="17">
        <v>11</v>
      </c>
      <c r="G24" s="41">
        <f t="shared" si="0"/>
        <v>41640.32999999982</v>
      </c>
      <c r="H24" s="32" t="s">
        <v>1079</v>
      </c>
    </row>
    <row r="25" spans="1:9">
      <c r="A25" s="7">
        <v>42829</v>
      </c>
      <c r="B25" s="1" t="s">
        <v>1080</v>
      </c>
      <c r="C25" s="8">
        <v>343500</v>
      </c>
      <c r="D25" s="17">
        <v>9</v>
      </c>
      <c r="G25" s="41">
        <f t="shared" si="0"/>
        <v>385140.32999999984</v>
      </c>
      <c r="H25" s="32" t="s">
        <v>1081</v>
      </c>
    </row>
    <row r="26" spans="1:9">
      <c r="A26" s="7">
        <v>42829</v>
      </c>
      <c r="B26" s="1" t="s">
        <v>1082</v>
      </c>
      <c r="C26" s="8">
        <v>0</v>
      </c>
      <c r="D26" s="17"/>
      <c r="G26" s="41">
        <f t="shared" si="0"/>
        <v>385140.32999999984</v>
      </c>
    </row>
    <row r="27" spans="1:9">
      <c r="A27" s="7">
        <v>42830</v>
      </c>
      <c r="B27" s="1" t="s">
        <v>1083</v>
      </c>
      <c r="C27" s="8">
        <v>26781.55</v>
      </c>
      <c r="D27" s="17">
        <v>7</v>
      </c>
      <c r="E27" s="8"/>
      <c r="F27" s="14"/>
      <c r="G27" s="41">
        <f t="shared" si="0"/>
        <v>411921.87999999983</v>
      </c>
      <c r="H27" s="2" t="s">
        <v>1084</v>
      </c>
    </row>
    <row r="28" spans="1:9">
      <c r="A28" s="3">
        <v>42830</v>
      </c>
      <c r="B28" s="4" t="s">
        <v>1085</v>
      </c>
      <c r="C28" s="5"/>
      <c r="D28" s="17"/>
      <c r="E28" s="5">
        <v>483.02</v>
      </c>
      <c r="F28" s="14">
        <v>17</v>
      </c>
      <c r="G28" s="39">
        <f t="shared" si="0"/>
        <v>411438.85999999981</v>
      </c>
    </row>
    <row r="29" spans="1:9">
      <c r="A29" s="3">
        <v>42830</v>
      </c>
      <c r="B29" s="6" t="s">
        <v>1086</v>
      </c>
      <c r="C29" s="5"/>
      <c r="D29" s="17"/>
      <c r="E29" s="5">
        <v>77.290000000000006</v>
      </c>
      <c r="F29" s="14">
        <v>17</v>
      </c>
      <c r="G29" s="39">
        <f t="shared" si="0"/>
        <v>411361.56999999983</v>
      </c>
    </row>
    <row r="30" spans="1:9">
      <c r="A30" s="3">
        <v>42830</v>
      </c>
      <c r="B30" s="4" t="s">
        <v>1087</v>
      </c>
      <c r="C30" s="5"/>
      <c r="D30" s="17"/>
      <c r="E30" s="5">
        <v>49.74</v>
      </c>
      <c r="F30" s="14">
        <v>17</v>
      </c>
      <c r="G30" s="39">
        <f t="shared" si="0"/>
        <v>411311.82999999984</v>
      </c>
    </row>
    <row r="31" spans="1:9">
      <c r="A31" s="3">
        <v>42830</v>
      </c>
      <c r="B31" s="6" t="s">
        <v>1088</v>
      </c>
      <c r="C31" s="5"/>
      <c r="D31" s="17"/>
      <c r="E31" s="5">
        <v>7.95</v>
      </c>
      <c r="F31" s="14">
        <v>17</v>
      </c>
      <c r="G31" s="39">
        <f t="shared" si="0"/>
        <v>411303.87999999983</v>
      </c>
    </row>
    <row r="32" spans="1:9">
      <c r="A32" s="7">
        <v>42830</v>
      </c>
      <c r="B32" s="1" t="s">
        <v>1089</v>
      </c>
      <c r="C32" s="8">
        <v>5568</v>
      </c>
      <c r="D32" s="17">
        <v>18</v>
      </c>
      <c r="E32" s="8"/>
      <c r="F32" s="14"/>
      <c r="G32" s="41">
        <f t="shared" si="0"/>
        <v>416871.87999999983</v>
      </c>
      <c r="H32" s="32" t="s">
        <v>1090</v>
      </c>
      <c r="I32" s="32" t="s">
        <v>1091</v>
      </c>
    </row>
    <row r="33" spans="1:9">
      <c r="A33" s="7">
        <v>42830</v>
      </c>
      <c r="B33" s="1" t="s">
        <v>1092</v>
      </c>
      <c r="C33" s="8"/>
      <c r="D33" s="17"/>
      <c r="E33" s="8">
        <v>406000</v>
      </c>
      <c r="F33" s="14">
        <v>4</v>
      </c>
      <c r="G33" s="41">
        <f t="shared" si="0"/>
        <v>10871.87999999983</v>
      </c>
    </row>
    <row r="34" spans="1:9">
      <c r="A34" s="7">
        <v>42830</v>
      </c>
      <c r="B34" s="1" t="s">
        <v>1093</v>
      </c>
      <c r="C34" s="8">
        <v>87790.27</v>
      </c>
      <c r="D34" s="17">
        <v>12</v>
      </c>
      <c r="E34" s="8"/>
      <c r="F34" s="14"/>
      <c r="G34" s="41">
        <f t="shared" si="0"/>
        <v>98662.149999999834</v>
      </c>
      <c r="H34" s="32" t="s">
        <v>1094</v>
      </c>
    </row>
    <row r="35" spans="1:9">
      <c r="A35" s="7">
        <v>42831</v>
      </c>
      <c r="B35" s="1" t="s">
        <v>1095</v>
      </c>
      <c r="C35" s="8">
        <v>11302.01</v>
      </c>
      <c r="D35" s="17">
        <v>13</v>
      </c>
      <c r="E35" s="8"/>
      <c r="F35" s="14"/>
      <c r="G35" s="41">
        <f t="shared" si="0"/>
        <v>109964.15999999983</v>
      </c>
      <c r="H35" s="32" t="s">
        <v>1096</v>
      </c>
    </row>
    <row r="36" spans="1:9">
      <c r="A36" s="3">
        <v>42831</v>
      </c>
      <c r="B36" s="4" t="s">
        <v>1097</v>
      </c>
      <c r="C36" s="5"/>
      <c r="D36" s="17"/>
      <c r="E36" s="5">
        <v>99.06</v>
      </c>
      <c r="F36" s="14">
        <v>17</v>
      </c>
      <c r="G36" s="39">
        <f t="shared" si="0"/>
        <v>109865.09999999983</v>
      </c>
    </row>
    <row r="37" spans="1:9">
      <c r="A37" s="3">
        <v>42831</v>
      </c>
      <c r="B37" s="6" t="s">
        <v>1098</v>
      </c>
      <c r="C37" s="5"/>
      <c r="D37" s="17"/>
      <c r="E37" s="5">
        <v>15.85</v>
      </c>
      <c r="F37" s="14">
        <v>17</v>
      </c>
      <c r="G37" s="39">
        <f t="shared" si="0"/>
        <v>109849.24999999983</v>
      </c>
    </row>
    <row r="38" spans="1:9">
      <c r="A38" s="3">
        <v>42831</v>
      </c>
      <c r="B38" s="4" t="s">
        <v>1099</v>
      </c>
      <c r="C38" s="5"/>
      <c r="D38" s="17"/>
      <c r="E38" s="5">
        <v>74.11</v>
      </c>
      <c r="F38" s="14">
        <v>17</v>
      </c>
      <c r="G38" s="39">
        <f t="shared" si="0"/>
        <v>109775.13999999982</v>
      </c>
    </row>
    <row r="39" spans="1:9">
      <c r="A39" s="3">
        <v>42831</v>
      </c>
      <c r="B39" s="6" t="s">
        <v>1100</v>
      </c>
      <c r="C39" s="5"/>
      <c r="D39" s="17"/>
      <c r="E39" s="5">
        <v>11.86</v>
      </c>
      <c r="F39" s="14">
        <v>17</v>
      </c>
      <c r="G39" s="39">
        <f t="shared" si="0"/>
        <v>109763.27999999982</v>
      </c>
    </row>
    <row r="40" spans="1:9">
      <c r="A40" s="7">
        <v>42831</v>
      </c>
      <c r="B40" s="1" t="s">
        <v>1101</v>
      </c>
      <c r="C40" s="8">
        <v>3169</v>
      </c>
      <c r="D40" s="17">
        <v>14</v>
      </c>
      <c r="E40" s="8"/>
      <c r="F40" s="14"/>
      <c r="G40" s="41">
        <f t="shared" si="0"/>
        <v>112932.27999999982</v>
      </c>
      <c r="H40" s="32" t="s">
        <v>1102</v>
      </c>
    </row>
    <row r="41" spans="1:9">
      <c r="A41" s="7">
        <v>42831</v>
      </c>
      <c r="B41" s="1" t="s">
        <v>1103</v>
      </c>
      <c r="C41" s="8">
        <v>4616.26</v>
      </c>
      <c r="D41" s="17">
        <v>19</v>
      </c>
      <c r="E41" s="8"/>
      <c r="F41" s="14"/>
      <c r="G41" s="41">
        <f t="shared" si="0"/>
        <v>117548.53999999982</v>
      </c>
      <c r="H41" s="32" t="s">
        <v>1104</v>
      </c>
      <c r="I41" s="32" t="s">
        <v>1091</v>
      </c>
    </row>
    <row r="42" spans="1:9">
      <c r="A42" s="7">
        <v>42831</v>
      </c>
      <c r="B42" s="1" t="s">
        <v>1105</v>
      </c>
      <c r="C42" s="8"/>
      <c r="D42" s="17"/>
      <c r="E42" s="8">
        <v>107000</v>
      </c>
      <c r="F42" s="14">
        <v>5</v>
      </c>
      <c r="G42" s="41">
        <f t="shared" si="0"/>
        <v>10548.539999999819</v>
      </c>
    </row>
    <row r="43" spans="1:9">
      <c r="A43" s="7">
        <v>42831</v>
      </c>
      <c r="B43" s="1" t="s">
        <v>1106</v>
      </c>
      <c r="C43" s="8">
        <v>1099</v>
      </c>
      <c r="D43" s="17">
        <v>21</v>
      </c>
      <c r="E43" s="8"/>
      <c r="F43" s="14"/>
      <c r="G43" s="41">
        <f t="shared" si="0"/>
        <v>11647.539999999819</v>
      </c>
      <c r="H43" s="32" t="s">
        <v>1107</v>
      </c>
    </row>
    <row r="44" spans="1:9">
      <c r="A44" s="7">
        <v>42831</v>
      </c>
      <c r="B44" s="1" t="s">
        <v>1108</v>
      </c>
      <c r="C44" s="8">
        <v>1099</v>
      </c>
      <c r="D44" s="17"/>
      <c r="E44" s="8"/>
      <c r="F44" s="14"/>
      <c r="G44" s="41">
        <f t="shared" si="0"/>
        <v>12746.539999999819</v>
      </c>
      <c r="H44" s="42"/>
    </row>
    <row r="45" spans="1:9">
      <c r="A45" s="7">
        <v>42831</v>
      </c>
      <c r="B45" s="1" t="s">
        <v>1109</v>
      </c>
      <c r="C45" s="8">
        <v>6365</v>
      </c>
      <c r="D45" s="17"/>
      <c r="E45" s="8"/>
      <c r="F45" s="14"/>
      <c r="G45" s="41">
        <f t="shared" si="0"/>
        <v>19111.539999999819</v>
      </c>
    </row>
    <row r="46" spans="1:9">
      <c r="A46" s="7">
        <v>42831</v>
      </c>
      <c r="B46" s="1" t="s">
        <v>1110</v>
      </c>
      <c r="C46" s="8">
        <v>4395</v>
      </c>
      <c r="D46" s="17">
        <v>20</v>
      </c>
      <c r="E46" s="8"/>
      <c r="F46" s="14"/>
      <c r="G46" s="41">
        <f t="shared" si="0"/>
        <v>23506.539999999819</v>
      </c>
      <c r="H46" s="32" t="s">
        <v>1111</v>
      </c>
    </row>
    <row r="47" spans="1:9">
      <c r="A47" s="7">
        <v>42831</v>
      </c>
      <c r="B47" s="1" t="s">
        <v>1112</v>
      </c>
      <c r="C47" s="8">
        <v>400</v>
      </c>
      <c r="D47" s="17">
        <v>20</v>
      </c>
      <c r="E47" s="8"/>
      <c r="F47" s="14"/>
      <c r="G47" s="41">
        <f t="shared" si="0"/>
        <v>23906.539999999819</v>
      </c>
      <c r="H47" s="32" t="s">
        <v>1111</v>
      </c>
    </row>
    <row r="48" spans="1:9">
      <c r="A48" s="7">
        <v>42832</v>
      </c>
      <c r="B48" s="1" t="s">
        <v>1113</v>
      </c>
      <c r="C48" s="8">
        <v>12340.1</v>
      </c>
      <c r="D48" s="17">
        <v>17</v>
      </c>
      <c r="E48" s="8"/>
      <c r="F48" s="14"/>
      <c r="G48" s="41">
        <f t="shared" si="0"/>
        <v>36246.639999999818</v>
      </c>
      <c r="H48" s="32" t="s">
        <v>1114</v>
      </c>
    </row>
    <row r="49" spans="1:8">
      <c r="A49" s="3">
        <v>42832</v>
      </c>
      <c r="B49" s="4" t="s">
        <v>1115</v>
      </c>
      <c r="C49" s="5"/>
      <c r="D49" s="17"/>
      <c r="E49" s="5">
        <v>108.39</v>
      </c>
      <c r="F49" s="14">
        <v>17</v>
      </c>
      <c r="G49" s="39">
        <f t="shared" si="0"/>
        <v>36138.249999999818</v>
      </c>
    </row>
    <row r="50" spans="1:8">
      <c r="A50" s="3">
        <v>42832</v>
      </c>
      <c r="B50" s="6" t="s">
        <v>1116</v>
      </c>
      <c r="C50" s="5"/>
      <c r="D50" s="17"/>
      <c r="E50" s="5">
        <v>17.34</v>
      </c>
      <c r="F50" s="14">
        <v>17</v>
      </c>
      <c r="G50" s="39">
        <f t="shared" si="0"/>
        <v>36120.909999999822</v>
      </c>
    </row>
    <row r="51" spans="1:8">
      <c r="A51" s="3">
        <v>42832</v>
      </c>
      <c r="B51" s="4" t="s">
        <v>1117</v>
      </c>
      <c r="C51" s="5"/>
      <c r="D51" s="17"/>
      <c r="E51" s="5">
        <v>80.8</v>
      </c>
      <c r="F51" s="14">
        <v>17</v>
      </c>
      <c r="G51" s="39">
        <f t="shared" si="0"/>
        <v>36040.109999999819</v>
      </c>
    </row>
    <row r="52" spans="1:8">
      <c r="A52" s="3">
        <v>42832</v>
      </c>
      <c r="B52" s="6" t="s">
        <v>1118</v>
      </c>
      <c r="C52" s="5"/>
      <c r="D52" s="17"/>
      <c r="E52" s="5">
        <v>12.93</v>
      </c>
      <c r="F52" s="14">
        <v>17</v>
      </c>
      <c r="G52" s="39">
        <f t="shared" si="0"/>
        <v>36027.179999999818</v>
      </c>
    </row>
    <row r="53" spans="1:8">
      <c r="A53" s="7">
        <v>42832</v>
      </c>
      <c r="B53" s="1" t="s">
        <v>1119</v>
      </c>
      <c r="C53" s="8">
        <v>10249</v>
      </c>
      <c r="D53" s="17">
        <v>29</v>
      </c>
      <c r="E53" s="8"/>
      <c r="F53" s="14"/>
      <c r="G53" s="41">
        <f t="shared" si="0"/>
        <v>46276.179999999818</v>
      </c>
      <c r="H53" s="32" t="s">
        <v>1120</v>
      </c>
    </row>
    <row r="54" spans="1:8">
      <c r="A54" s="7">
        <v>42832</v>
      </c>
      <c r="B54" s="1" t="s">
        <v>1121</v>
      </c>
      <c r="C54" s="8">
        <v>1171</v>
      </c>
      <c r="D54" s="17">
        <v>16</v>
      </c>
      <c r="E54" s="8"/>
      <c r="F54" s="14"/>
      <c r="G54" s="41">
        <f t="shared" si="0"/>
        <v>47447.179999999818</v>
      </c>
      <c r="H54" s="32" t="s">
        <v>1122</v>
      </c>
    </row>
    <row r="55" spans="1:8">
      <c r="A55" s="7">
        <v>42832</v>
      </c>
      <c r="B55" s="1" t="s">
        <v>1123</v>
      </c>
      <c r="C55" s="8">
        <v>0</v>
      </c>
      <c r="D55" s="17"/>
      <c r="E55" s="8"/>
      <c r="F55" s="14"/>
      <c r="G55" s="41">
        <f t="shared" si="0"/>
        <v>47447.179999999818</v>
      </c>
    </row>
    <row r="56" spans="1:8">
      <c r="A56" s="7">
        <v>42832</v>
      </c>
      <c r="B56" s="1" t="s">
        <v>1124</v>
      </c>
      <c r="C56" s="8">
        <v>20000</v>
      </c>
      <c r="D56" s="17">
        <v>15</v>
      </c>
      <c r="E56" s="8"/>
      <c r="F56" s="14"/>
      <c r="G56" s="41">
        <f t="shared" si="0"/>
        <v>67447.179999999818</v>
      </c>
      <c r="H56" s="32" t="s">
        <v>1125</v>
      </c>
    </row>
    <row r="57" spans="1:8">
      <c r="A57" s="7">
        <v>42832</v>
      </c>
      <c r="B57" s="1" t="s">
        <v>1126</v>
      </c>
      <c r="C57" s="8">
        <v>0</v>
      </c>
      <c r="D57" s="17"/>
      <c r="E57" s="8"/>
      <c r="F57" s="14"/>
      <c r="G57" s="41">
        <f t="shared" si="0"/>
        <v>67447.179999999818</v>
      </c>
    </row>
    <row r="58" spans="1:8">
      <c r="A58" s="7">
        <v>42832</v>
      </c>
      <c r="B58" s="1" t="s">
        <v>1127</v>
      </c>
      <c r="C58" s="8">
        <v>106000</v>
      </c>
      <c r="D58" s="17">
        <v>22</v>
      </c>
      <c r="E58" s="8"/>
      <c r="F58" s="14"/>
      <c r="G58" s="41">
        <f t="shared" si="0"/>
        <v>173447.17999999982</v>
      </c>
      <c r="H58" s="32" t="s">
        <v>1128</v>
      </c>
    </row>
    <row r="59" spans="1:8">
      <c r="A59" s="7">
        <v>42832</v>
      </c>
      <c r="B59" s="1" t="s">
        <v>1129</v>
      </c>
      <c r="C59" s="8">
        <v>1099.01</v>
      </c>
      <c r="D59" s="17">
        <v>35</v>
      </c>
      <c r="E59" s="8"/>
      <c r="F59" s="14"/>
      <c r="G59" s="41">
        <f t="shared" si="0"/>
        <v>174546.18999999983</v>
      </c>
      <c r="H59" s="32" t="s">
        <v>1130</v>
      </c>
    </row>
    <row r="60" spans="1:8">
      <c r="A60" s="7">
        <v>42832</v>
      </c>
      <c r="B60" s="1" t="s">
        <v>1131</v>
      </c>
      <c r="C60" s="8"/>
      <c r="D60" s="17"/>
      <c r="E60" s="8">
        <v>164000</v>
      </c>
      <c r="F60" s="14">
        <v>6</v>
      </c>
      <c r="G60" s="41">
        <f t="shared" si="0"/>
        <v>10546.189999999828</v>
      </c>
    </row>
    <row r="61" spans="1:8">
      <c r="A61" s="7">
        <v>42832</v>
      </c>
      <c r="B61" s="1" t="s">
        <v>1132</v>
      </c>
      <c r="C61" s="8">
        <v>37200</v>
      </c>
      <c r="D61" s="17">
        <v>24</v>
      </c>
      <c r="E61" s="8"/>
      <c r="F61" s="14"/>
      <c r="G61" s="41">
        <f t="shared" si="0"/>
        <v>47746.189999999828</v>
      </c>
      <c r="H61" s="32" t="s">
        <v>1133</v>
      </c>
    </row>
    <row r="62" spans="1:8">
      <c r="A62" s="7">
        <v>42832</v>
      </c>
      <c r="B62" s="1" t="s">
        <v>1134</v>
      </c>
      <c r="C62" s="8">
        <v>0</v>
      </c>
      <c r="D62" s="17"/>
      <c r="E62" s="8"/>
      <c r="F62" s="14"/>
      <c r="G62" s="41">
        <f t="shared" si="0"/>
        <v>47746.189999999828</v>
      </c>
    </row>
    <row r="63" spans="1:8">
      <c r="A63" s="7">
        <v>42832</v>
      </c>
      <c r="B63" s="1" t="s">
        <v>1135</v>
      </c>
      <c r="C63" s="8">
        <v>18702.900000000001</v>
      </c>
      <c r="D63" s="17">
        <v>23</v>
      </c>
      <c r="E63" s="8"/>
      <c r="F63" s="14"/>
      <c r="G63" s="41">
        <f t="shared" si="0"/>
        <v>66449.089999999822</v>
      </c>
      <c r="H63" s="32" t="s">
        <v>1136</v>
      </c>
    </row>
    <row r="64" spans="1:8">
      <c r="A64" s="7">
        <v>42832</v>
      </c>
      <c r="B64" s="1" t="s">
        <v>1137</v>
      </c>
      <c r="C64" s="8">
        <v>4146</v>
      </c>
      <c r="D64" s="17">
        <v>26</v>
      </c>
      <c r="E64" s="8"/>
      <c r="F64" s="14"/>
      <c r="G64" s="41">
        <f t="shared" si="0"/>
        <v>70595.089999999822</v>
      </c>
      <c r="H64" s="32" t="s">
        <v>1138</v>
      </c>
    </row>
    <row r="65" spans="1:9">
      <c r="A65" s="7">
        <v>42835</v>
      </c>
      <c r="B65" s="1" t="s">
        <v>1139</v>
      </c>
      <c r="C65" s="8">
        <v>27722.51</v>
      </c>
      <c r="D65" s="17">
        <v>30</v>
      </c>
      <c r="E65" s="8"/>
      <c r="F65" s="14"/>
      <c r="G65" s="41">
        <f t="shared" si="0"/>
        <v>98317.599999999817</v>
      </c>
      <c r="H65" s="32" t="s">
        <v>1140</v>
      </c>
    </row>
    <row r="66" spans="1:9">
      <c r="A66" s="7">
        <v>42835</v>
      </c>
      <c r="B66" s="1" t="s">
        <v>1141</v>
      </c>
      <c r="C66" s="8">
        <v>3574.02</v>
      </c>
      <c r="D66" s="17">
        <v>25</v>
      </c>
      <c r="E66" s="8"/>
      <c r="F66" s="14"/>
      <c r="G66" s="41">
        <f t="shared" si="0"/>
        <v>101891.61999999982</v>
      </c>
      <c r="H66" s="32" t="s">
        <v>1142</v>
      </c>
    </row>
    <row r="67" spans="1:9">
      <c r="A67" s="3">
        <v>42835</v>
      </c>
      <c r="B67" s="4" t="s">
        <v>1143</v>
      </c>
      <c r="C67" s="5"/>
      <c r="D67" s="17"/>
      <c r="E67" s="5">
        <v>53.71</v>
      </c>
      <c r="F67" s="14">
        <v>17</v>
      </c>
      <c r="G67" s="39">
        <f t="shared" si="0"/>
        <v>101837.90999999981</v>
      </c>
    </row>
    <row r="68" spans="1:9">
      <c r="A68" s="3">
        <v>42835</v>
      </c>
      <c r="B68" s="4" t="s">
        <v>1144</v>
      </c>
      <c r="C68" s="5"/>
      <c r="D68" s="17"/>
      <c r="E68" s="5">
        <v>12.09</v>
      </c>
      <c r="F68" s="14">
        <v>17</v>
      </c>
      <c r="G68" s="39">
        <f t="shared" si="0"/>
        <v>101825.81999999982</v>
      </c>
    </row>
    <row r="69" spans="1:9">
      <c r="A69" s="3">
        <v>42835</v>
      </c>
      <c r="B69" s="6" t="s">
        <v>1145</v>
      </c>
      <c r="C69" s="5"/>
      <c r="D69" s="17"/>
      <c r="E69" s="5">
        <v>8.59</v>
      </c>
      <c r="F69" s="14">
        <v>17</v>
      </c>
      <c r="G69" s="39">
        <f t="shared" ref="G69:G132" si="1">+G68+C69-E69</f>
        <v>101817.22999999982</v>
      </c>
    </row>
    <row r="70" spans="1:9">
      <c r="A70" s="3">
        <v>42835</v>
      </c>
      <c r="B70" s="6" t="s">
        <v>1146</v>
      </c>
      <c r="C70" s="5"/>
      <c r="D70" s="17"/>
      <c r="E70" s="5">
        <v>1.93</v>
      </c>
      <c r="F70" s="14">
        <v>17</v>
      </c>
      <c r="G70" s="39">
        <f t="shared" si="1"/>
        <v>101815.29999999983</v>
      </c>
    </row>
    <row r="71" spans="1:9">
      <c r="A71" s="7">
        <v>42835</v>
      </c>
      <c r="B71" s="1" t="s">
        <v>1147</v>
      </c>
      <c r="C71" s="8">
        <v>12161.51</v>
      </c>
      <c r="D71" s="17">
        <v>27</v>
      </c>
      <c r="E71" s="8"/>
      <c r="F71" s="14"/>
      <c r="G71" s="41">
        <f t="shared" si="1"/>
        <v>113976.80999999982</v>
      </c>
      <c r="H71" s="32" t="s">
        <v>1148</v>
      </c>
    </row>
    <row r="72" spans="1:9">
      <c r="A72" s="3">
        <v>42835</v>
      </c>
      <c r="B72" s="4" t="s">
        <v>1149</v>
      </c>
      <c r="C72" s="5"/>
      <c r="D72" s="17"/>
      <c r="E72" s="5">
        <v>167.05</v>
      </c>
      <c r="F72" s="14">
        <v>17</v>
      </c>
      <c r="G72" s="39">
        <f t="shared" si="1"/>
        <v>113809.75999999982</v>
      </c>
    </row>
    <row r="73" spans="1:9">
      <c r="A73" s="3">
        <v>42835</v>
      </c>
      <c r="B73" s="6" t="s">
        <v>1150</v>
      </c>
      <c r="C73" s="5"/>
      <c r="D73" s="17"/>
      <c r="E73" s="5">
        <v>26.73</v>
      </c>
      <c r="F73" s="14">
        <v>17</v>
      </c>
      <c r="G73" s="39">
        <f t="shared" si="1"/>
        <v>113783.02999999982</v>
      </c>
    </row>
    <row r="74" spans="1:9">
      <c r="A74" s="3">
        <v>42835</v>
      </c>
      <c r="B74" s="4" t="s">
        <v>1151</v>
      </c>
      <c r="C74" s="5"/>
      <c r="D74" s="17"/>
      <c r="E74" s="5">
        <v>49.1</v>
      </c>
      <c r="F74" s="14">
        <v>17</v>
      </c>
      <c r="G74" s="39">
        <f t="shared" si="1"/>
        <v>113733.92999999982</v>
      </c>
    </row>
    <row r="75" spans="1:9">
      <c r="A75" s="3">
        <v>42835</v>
      </c>
      <c r="B75" s="6" t="s">
        <v>1152</v>
      </c>
      <c r="C75" s="5"/>
      <c r="D75" s="17"/>
      <c r="E75" s="5">
        <v>7.86</v>
      </c>
      <c r="F75" s="14">
        <v>17</v>
      </c>
      <c r="G75" s="39">
        <f t="shared" si="1"/>
        <v>113726.06999999982</v>
      </c>
    </row>
    <row r="76" spans="1:9">
      <c r="A76" s="7">
        <v>42835</v>
      </c>
      <c r="B76" s="1" t="s">
        <v>1153</v>
      </c>
      <c r="C76" s="8"/>
      <c r="D76" s="17"/>
      <c r="E76" s="8">
        <v>103000</v>
      </c>
      <c r="F76" s="14">
        <v>7</v>
      </c>
      <c r="G76" s="41">
        <f t="shared" si="1"/>
        <v>10726.069999999818</v>
      </c>
    </row>
    <row r="77" spans="1:9">
      <c r="A77" s="7">
        <v>42835</v>
      </c>
      <c r="B77" s="1" t="s">
        <v>1154</v>
      </c>
      <c r="C77" s="8">
        <v>4395</v>
      </c>
      <c r="D77" s="17">
        <v>41</v>
      </c>
      <c r="E77" s="8"/>
      <c r="F77" s="14"/>
      <c r="G77" s="41">
        <f t="shared" si="1"/>
        <v>15121.069999999818</v>
      </c>
      <c r="H77" s="32" t="s">
        <v>1155</v>
      </c>
      <c r="I77" s="32" t="s">
        <v>1091</v>
      </c>
    </row>
    <row r="78" spans="1:9">
      <c r="A78" s="7">
        <v>42835</v>
      </c>
      <c r="B78" s="1" t="s">
        <v>1156</v>
      </c>
      <c r="C78" s="8">
        <v>1459.01</v>
      </c>
      <c r="D78" s="17">
        <v>57</v>
      </c>
      <c r="E78" s="8"/>
      <c r="F78" s="14"/>
      <c r="G78" s="41">
        <f t="shared" si="1"/>
        <v>16580.079999999816</v>
      </c>
      <c r="H78" s="32" t="s">
        <v>1157</v>
      </c>
    </row>
    <row r="79" spans="1:9">
      <c r="A79" s="7">
        <v>42835</v>
      </c>
      <c r="B79" s="1" t="s">
        <v>1158</v>
      </c>
      <c r="C79" s="8">
        <v>1099</v>
      </c>
      <c r="D79" s="17">
        <v>62</v>
      </c>
      <c r="E79" s="8"/>
      <c r="F79" s="14"/>
      <c r="G79" s="41">
        <f t="shared" si="1"/>
        <v>17679.079999999816</v>
      </c>
      <c r="H79" s="32" t="s">
        <v>1159</v>
      </c>
    </row>
    <row r="80" spans="1:9">
      <c r="A80" s="7">
        <v>42835</v>
      </c>
      <c r="B80" s="1" t="s">
        <v>1160</v>
      </c>
      <c r="C80" s="8">
        <v>0</v>
      </c>
      <c r="D80" s="17"/>
      <c r="E80" s="8"/>
      <c r="F80" s="14"/>
      <c r="G80" s="41">
        <f t="shared" si="1"/>
        <v>17679.079999999816</v>
      </c>
    </row>
    <row r="81" spans="1:8">
      <c r="A81" s="7">
        <v>42835</v>
      </c>
      <c r="B81" s="1" t="s">
        <v>1161</v>
      </c>
      <c r="C81" s="8">
        <v>25000</v>
      </c>
      <c r="D81" s="17">
        <v>31</v>
      </c>
      <c r="E81" s="8"/>
      <c r="F81" s="14"/>
      <c r="G81" s="41">
        <f t="shared" si="1"/>
        <v>42679.079999999813</v>
      </c>
      <c r="H81" s="32" t="s">
        <v>1162</v>
      </c>
    </row>
    <row r="82" spans="1:8">
      <c r="A82" s="3">
        <v>42836</v>
      </c>
      <c r="B82" s="4" t="s">
        <v>1163</v>
      </c>
      <c r="C82" s="5"/>
      <c r="D82" s="17"/>
      <c r="E82" s="5">
        <v>23.85</v>
      </c>
      <c r="F82" s="14">
        <v>17</v>
      </c>
      <c r="G82" s="39">
        <f t="shared" si="1"/>
        <v>42655.229999999814</v>
      </c>
    </row>
    <row r="83" spans="1:8">
      <c r="A83" s="7">
        <v>42836</v>
      </c>
      <c r="B83" s="1" t="s">
        <v>1164</v>
      </c>
      <c r="C83" s="8">
        <v>9267.98</v>
      </c>
      <c r="D83" s="17">
        <v>28</v>
      </c>
      <c r="E83" s="8"/>
      <c r="F83" s="14"/>
      <c r="G83" s="41">
        <f t="shared" si="1"/>
        <v>51923.209999999817</v>
      </c>
      <c r="H83" s="32" t="s">
        <v>1165</v>
      </c>
    </row>
    <row r="84" spans="1:8">
      <c r="A84" s="3">
        <v>42836</v>
      </c>
      <c r="B84" s="6" t="s">
        <v>1166</v>
      </c>
      <c r="C84" s="5"/>
      <c r="D84" s="17"/>
      <c r="E84" s="5">
        <v>3.82</v>
      </c>
      <c r="F84" s="14">
        <v>17</v>
      </c>
      <c r="G84" s="39">
        <f t="shared" si="1"/>
        <v>51919.389999999818</v>
      </c>
    </row>
    <row r="85" spans="1:8">
      <c r="A85" s="3">
        <v>42836</v>
      </c>
      <c r="B85" s="4" t="s">
        <v>1167</v>
      </c>
      <c r="C85" s="5"/>
      <c r="D85" s="17"/>
      <c r="E85" s="5">
        <v>89.86</v>
      </c>
      <c r="F85" s="14">
        <v>17</v>
      </c>
      <c r="G85" s="39">
        <f t="shared" si="1"/>
        <v>51829.529999999817</v>
      </c>
    </row>
    <row r="86" spans="1:8">
      <c r="A86" s="3">
        <v>42836</v>
      </c>
      <c r="B86" s="6" t="s">
        <v>1168</v>
      </c>
      <c r="C86" s="5"/>
      <c r="D86" s="17"/>
      <c r="E86" s="5">
        <v>14.38</v>
      </c>
      <c r="F86" s="14">
        <v>17</v>
      </c>
      <c r="G86" s="39">
        <f t="shared" si="1"/>
        <v>51815.14999999982</v>
      </c>
    </row>
    <row r="87" spans="1:8">
      <c r="A87" s="7">
        <v>42836</v>
      </c>
      <c r="B87" s="1" t="s">
        <v>1169</v>
      </c>
      <c r="C87" s="8">
        <v>396400</v>
      </c>
      <c r="D87" s="17">
        <v>33</v>
      </c>
      <c r="E87" s="8"/>
      <c r="F87" s="14"/>
      <c r="G87" s="41">
        <f t="shared" si="1"/>
        <v>448215.14999999979</v>
      </c>
      <c r="H87" s="32" t="s">
        <v>1170</v>
      </c>
    </row>
    <row r="88" spans="1:8">
      <c r="A88" s="7">
        <v>42836</v>
      </c>
      <c r="B88" s="1" t="s">
        <v>1171</v>
      </c>
      <c r="C88" s="8">
        <v>0</v>
      </c>
      <c r="D88" s="17"/>
      <c r="E88" s="8"/>
      <c r="F88" s="14"/>
      <c r="G88" s="41">
        <f t="shared" si="1"/>
        <v>448215.14999999979</v>
      </c>
    </row>
    <row r="89" spans="1:8">
      <c r="A89" s="7">
        <v>42836</v>
      </c>
      <c r="B89" s="1" t="s">
        <v>1172</v>
      </c>
      <c r="C89" s="8">
        <v>3250</v>
      </c>
      <c r="D89" s="17">
        <v>34</v>
      </c>
      <c r="E89" s="8"/>
      <c r="F89" s="14"/>
      <c r="G89" s="41">
        <f t="shared" si="1"/>
        <v>451465.14999999979</v>
      </c>
      <c r="H89" s="32" t="s">
        <v>1173</v>
      </c>
    </row>
    <row r="90" spans="1:8">
      <c r="A90" s="7">
        <v>42836</v>
      </c>
      <c r="B90" s="1" t="s">
        <v>1174</v>
      </c>
      <c r="C90" s="8"/>
      <c r="D90" s="17"/>
      <c r="E90" s="8">
        <v>441000</v>
      </c>
      <c r="F90" s="14">
        <v>8</v>
      </c>
      <c r="G90" s="41">
        <f t="shared" si="1"/>
        <v>10465.14999999979</v>
      </c>
    </row>
    <row r="91" spans="1:8">
      <c r="A91" s="7">
        <v>42836</v>
      </c>
      <c r="B91" s="1" t="s">
        <v>1175</v>
      </c>
      <c r="C91" s="8">
        <v>20000</v>
      </c>
      <c r="D91" s="17">
        <v>36</v>
      </c>
      <c r="E91" s="8"/>
      <c r="F91" s="14"/>
      <c r="G91" s="41">
        <f t="shared" si="1"/>
        <v>30465.14999999979</v>
      </c>
      <c r="H91" s="32" t="s">
        <v>1176</v>
      </c>
    </row>
    <row r="92" spans="1:8">
      <c r="A92" s="7">
        <v>42836</v>
      </c>
      <c r="B92" s="1" t="s">
        <v>1177</v>
      </c>
      <c r="C92" s="8">
        <v>4395</v>
      </c>
      <c r="D92" s="17">
        <v>37</v>
      </c>
      <c r="E92" s="8"/>
      <c r="F92" s="14"/>
      <c r="G92" s="41">
        <f t="shared" si="1"/>
        <v>34860.14999999979</v>
      </c>
      <c r="H92" s="32" t="s">
        <v>1178</v>
      </c>
    </row>
    <row r="93" spans="1:8">
      <c r="A93" s="7">
        <v>42837</v>
      </c>
      <c r="B93" s="1" t="s">
        <v>1179</v>
      </c>
      <c r="C93" s="9">
        <v>37067.9</v>
      </c>
      <c r="D93" s="16">
        <v>32</v>
      </c>
      <c r="E93" s="1"/>
      <c r="F93" s="15"/>
      <c r="G93" s="41">
        <f t="shared" si="1"/>
        <v>71928.049999999785</v>
      </c>
      <c r="H93" s="32" t="s">
        <v>1180</v>
      </c>
    </row>
    <row r="94" spans="1:8">
      <c r="A94" s="3">
        <v>42837</v>
      </c>
      <c r="B94" s="4" t="s">
        <v>1181</v>
      </c>
      <c r="C94" s="11"/>
      <c r="D94" s="16"/>
      <c r="E94" s="5">
        <v>544.54999999999995</v>
      </c>
      <c r="F94" s="14">
        <v>17</v>
      </c>
      <c r="G94" s="39">
        <f t="shared" si="1"/>
        <v>71383.499999999782</v>
      </c>
    </row>
    <row r="95" spans="1:8">
      <c r="A95" s="3">
        <v>42837</v>
      </c>
      <c r="B95" s="6" t="s">
        <v>1182</v>
      </c>
      <c r="C95" s="11"/>
      <c r="D95" s="16"/>
      <c r="E95" s="5">
        <v>87.13</v>
      </c>
      <c r="F95" s="14">
        <v>17</v>
      </c>
      <c r="G95" s="39">
        <f t="shared" si="1"/>
        <v>71296.369999999777</v>
      </c>
    </row>
    <row r="96" spans="1:8">
      <c r="A96" s="3">
        <v>42837</v>
      </c>
      <c r="B96" s="4" t="s">
        <v>1183</v>
      </c>
      <c r="C96" s="11"/>
      <c r="D96" s="16"/>
      <c r="E96" s="5">
        <v>131.71</v>
      </c>
      <c r="F96" s="14">
        <v>17</v>
      </c>
      <c r="G96" s="39">
        <f t="shared" si="1"/>
        <v>71164.659999999771</v>
      </c>
    </row>
    <row r="97" spans="1:8">
      <c r="A97" s="3">
        <v>42837</v>
      </c>
      <c r="B97" s="6" t="s">
        <v>1184</v>
      </c>
      <c r="C97" s="11"/>
      <c r="D97" s="16"/>
      <c r="E97" s="5">
        <v>21.07</v>
      </c>
      <c r="F97" s="14">
        <v>17</v>
      </c>
      <c r="G97" s="39">
        <f t="shared" si="1"/>
        <v>71143.589999999764</v>
      </c>
    </row>
    <row r="98" spans="1:8">
      <c r="A98" s="7">
        <v>42837</v>
      </c>
      <c r="B98" s="1" t="s">
        <v>1185</v>
      </c>
      <c r="C98" s="8">
        <v>255000</v>
      </c>
      <c r="D98" s="17">
        <v>39</v>
      </c>
      <c r="E98" s="8"/>
      <c r="F98" s="14"/>
      <c r="G98" s="41">
        <f t="shared" si="1"/>
        <v>326143.58999999973</v>
      </c>
      <c r="H98" s="32" t="s">
        <v>1186</v>
      </c>
    </row>
    <row r="99" spans="1:8">
      <c r="A99" s="7">
        <v>42837</v>
      </c>
      <c r="B99" s="1" t="s">
        <v>1187</v>
      </c>
      <c r="C99" s="8">
        <v>10260.86</v>
      </c>
      <c r="D99" s="17">
        <v>40</v>
      </c>
      <c r="E99" s="8"/>
      <c r="F99" s="14"/>
      <c r="G99" s="41">
        <f t="shared" si="1"/>
        <v>336404.44999999972</v>
      </c>
      <c r="H99" s="32" t="s">
        <v>1188</v>
      </c>
    </row>
    <row r="100" spans="1:8">
      <c r="A100" s="7">
        <v>42837</v>
      </c>
      <c r="B100" s="1" t="s">
        <v>1189</v>
      </c>
      <c r="C100" s="8"/>
      <c r="D100" s="17"/>
      <c r="E100" s="8">
        <v>326000</v>
      </c>
      <c r="F100" s="14">
        <v>9</v>
      </c>
      <c r="G100" s="41">
        <f t="shared" si="1"/>
        <v>10404.449999999721</v>
      </c>
    </row>
    <row r="101" spans="1:8">
      <c r="A101" s="7">
        <v>42842</v>
      </c>
      <c r="B101" s="1" t="s">
        <v>1190</v>
      </c>
      <c r="C101" s="8">
        <v>7629.08</v>
      </c>
      <c r="D101" s="17">
        <v>38</v>
      </c>
      <c r="E101" s="8"/>
      <c r="F101" s="14"/>
      <c r="G101" s="41">
        <f t="shared" si="1"/>
        <v>18033.529999999722</v>
      </c>
      <c r="H101" s="32" t="s">
        <v>1191</v>
      </c>
    </row>
    <row r="102" spans="1:8">
      <c r="A102" s="3">
        <v>42842</v>
      </c>
      <c r="B102" s="4" t="s">
        <v>1192</v>
      </c>
      <c r="C102" s="5"/>
      <c r="D102" s="17"/>
      <c r="E102" s="5">
        <v>67.09</v>
      </c>
      <c r="F102" s="14">
        <v>17</v>
      </c>
      <c r="G102" s="39">
        <f t="shared" si="1"/>
        <v>17966.439999999722</v>
      </c>
    </row>
    <row r="103" spans="1:8">
      <c r="A103" s="3">
        <v>42842</v>
      </c>
      <c r="B103" s="4" t="s">
        <v>1193</v>
      </c>
      <c r="C103" s="5"/>
      <c r="D103" s="17"/>
      <c r="E103" s="5">
        <v>33.200000000000003</v>
      </c>
      <c r="F103" s="14">
        <v>17</v>
      </c>
      <c r="G103" s="39">
        <f t="shared" si="1"/>
        <v>17933.239999999721</v>
      </c>
    </row>
    <row r="104" spans="1:8">
      <c r="A104" s="3">
        <v>42842</v>
      </c>
      <c r="B104" s="6" t="s">
        <v>1194</v>
      </c>
      <c r="C104" s="5"/>
      <c r="D104" s="17"/>
      <c r="E104" s="5">
        <v>5.31</v>
      </c>
      <c r="F104" s="14">
        <v>17</v>
      </c>
      <c r="G104" s="41">
        <f t="shared" si="1"/>
        <v>17927.92999999972</v>
      </c>
    </row>
    <row r="105" spans="1:8">
      <c r="A105" s="3">
        <v>42842</v>
      </c>
      <c r="B105" s="6" t="s">
        <v>1195</v>
      </c>
      <c r="C105" s="5"/>
      <c r="D105" s="17"/>
      <c r="E105" s="5">
        <v>10.73</v>
      </c>
      <c r="F105" s="14">
        <v>17</v>
      </c>
      <c r="G105" s="39">
        <f t="shared" si="1"/>
        <v>17917.199999999721</v>
      </c>
    </row>
    <row r="106" spans="1:8">
      <c r="A106" s="7">
        <v>42842</v>
      </c>
      <c r="B106" s="1" t="s">
        <v>1196</v>
      </c>
      <c r="C106" s="8">
        <v>23857.01</v>
      </c>
      <c r="D106" s="17">
        <v>42</v>
      </c>
      <c r="E106" s="8"/>
      <c r="F106" s="14"/>
      <c r="G106" s="41">
        <f t="shared" si="1"/>
        <v>41774.209999999715</v>
      </c>
      <c r="H106" s="32" t="s">
        <v>1197</v>
      </c>
    </row>
    <row r="107" spans="1:8">
      <c r="A107" s="3">
        <v>42842</v>
      </c>
      <c r="B107" s="4" t="s">
        <v>1198</v>
      </c>
      <c r="C107" s="5"/>
      <c r="D107" s="17"/>
      <c r="E107" s="5">
        <v>425.71</v>
      </c>
      <c r="F107" s="14">
        <v>17</v>
      </c>
      <c r="G107" s="39">
        <f t="shared" si="1"/>
        <v>41348.499999999716</v>
      </c>
    </row>
    <row r="108" spans="1:8">
      <c r="A108" s="3">
        <v>42842</v>
      </c>
      <c r="B108" s="6" t="s">
        <v>1199</v>
      </c>
      <c r="C108" s="5"/>
      <c r="D108" s="17"/>
      <c r="E108" s="5">
        <v>68.11</v>
      </c>
      <c r="F108" s="14">
        <v>17</v>
      </c>
      <c r="G108" s="39">
        <f t="shared" si="1"/>
        <v>41280.389999999716</v>
      </c>
    </row>
    <row r="109" spans="1:8">
      <c r="A109" s="3">
        <v>42842</v>
      </c>
      <c r="B109" s="4" t="s">
        <v>1200</v>
      </c>
      <c r="C109" s="5"/>
      <c r="D109" s="17"/>
      <c r="E109" s="5">
        <v>46.63</v>
      </c>
      <c r="F109" s="14">
        <v>17</v>
      </c>
      <c r="G109" s="39">
        <f t="shared" si="1"/>
        <v>41233.759999999718</v>
      </c>
    </row>
    <row r="110" spans="1:8">
      <c r="A110" s="3">
        <v>42842</v>
      </c>
      <c r="B110" s="6" t="s">
        <v>1201</v>
      </c>
      <c r="C110" s="5"/>
      <c r="D110" s="17"/>
      <c r="E110" s="5">
        <v>7.46</v>
      </c>
      <c r="F110" s="14">
        <v>17</v>
      </c>
      <c r="G110" s="39">
        <f t="shared" si="1"/>
        <v>41226.299999999719</v>
      </c>
    </row>
    <row r="111" spans="1:8">
      <c r="A111" s="7">
        <v>42842</v>
      </c>
      <c r="B111" s="1" t="s">
        <v>1202</v>
      </c>
      <c r="C111" s="8">
        <v>5000</v>
      </c>
      <c r="D111" s="17">
        <v>43</v>
      </c>
      <c r="E111" s="8"/>
      <c r="F111" s="14"/>
      <c r="G111" s="41">
        <f t="shared" si="1"/>
        <v>46226.299999999719</v>
      </c>
      <c r="H111" s="32" t="s">
        <v>1203</v>
      </c>
    </row>
    <row r="112" spans="1:8">
      <c r="A112" s="3">
        <v>42842</v>
      </c>
      <c r="B112" s="4" t="s">
        <v>1204</v>
      </c>
      <c r="C112" s="5"/>
      <c r="D112" s="17"/>
      <c r="E112" s="5">
        <v>55</v>
      </c>
      <c r="F112" s="14">
        <v>17</v>
      </c>
      <c r="G112" s="39">
        <f t="shared" si="1"/>
        <v>46171.299999999719</v>
      </c>
    </row>
    <row r="113" spans="1:8">
      <c r="A113" s="3">
        <v>42842</v>
      </c>
      <c r="B113" s="6" t="s">
        <v>1205</v>
      </c>
      <c r="C113" s="5"/>
      <c r="D113" s="17"/>
      <c r="E113" s="5">
        <v>8.8000000000000007</v>
      </c>
      <c r="F113" s="14">
        <v>17</v>
      </c>
      <c r="G113" s="39">
        <f t="shared" si="1"/>
        <v>46162.499999999716</v>
      </c>
    </row>
    <row r="114" spans="1:8">
      <c r="A114" s="7">
        <v>42842</v>
      </c>
      <c r="B114" s="1" t="s">
        <v>1206</v>
      </c>
      <c r="C114" s="8">
        <v>1970</v>
      </c>
      <c r="D114" s="17">
        <v>49</v>
      </c>
      <c r="E114" s="8"/>
      <c r="F114" s="14"/>
      <c r="G114" s="41">
        <f t="shared" si="1"/>
        <v>48132.499999999716</v>
      </c>
      <c r="H114" s="32" t="s">
        <v>1207</v>
      </c>
    </row>
    <row r="115" spans="1:8">
      <c r="A115" s="7">
        <v>42842</v>
      </c>
      <c r="B115" s="1" t="s">
        <v>1208</v>
      </c>
      <c r="C115" s="8">
        <v>50000</v>
      </c>
      <c r="D115" s="17">
        <v>44</v>
      </c>
      <c r="E115" s="8"/>
      <c r="F115" s="14"/>
      <c r="G115" s="41">
        <f t="shared" si="1"/>
        <v>98132.499999999709</v>
      </c>
      <c r="H115" s="32" t="s">
        <v>1209</v>
      </c>
    </row>
    <row r="116" spans="1:8">
      <c r="A116" s="7">
        <v>42842</v>
      </c>
      <c r="B116" s="1" t="s">
        <v>1210</v>
      </c>
      <c r="C116" s="8">
        <v>0</v>
      </c>
      <c r="D116" s="17"/>
      <c r="E116" s="8"/>
      <c r="F116" s="14"/>
      <c r="G116" s="41">
        <f t="shared" si="1"/>
        <v>98132.499999999709</v>
      </c>
    </row>
    <row r="117" spans="1:8">
      <c r="A117" s="7">
        <v>42843</v>
      </c>
      <c r="B117" s="1" t="s">
        <v>1211</v>
      </c>
      <c r="C117" s="8">
        <v>2668.51</v>
      </c>
      <c r="D117" s="17">
        <v>45</v>
      </c>
      <c r="E117" s="8"/>
      <c r="F117" s="14"/>
      <c r="G117" s="41">
        <f t="shared" si="1"/>
        <v>100801.0099999997</v>
      </c>
      <c r="H117" s="32" t="s">
        <v>1212</v>
      </c>
    </row>
    <row r="118" spans="1:8">
      <c r="A118" s="3">
        <v>42843</v>
      </c>
      <c r="B118" s="4" t="s">
        <v>1213</v>
      </c>
      <c r="C118" s="5"/>
      <c r="D118" s="17"/>
      <c r="E118" s="5">
        <v>29.35</v>
      </c>
      <c r="F118" s="14">
        <v>17</v>
      </c>
      <c r="G118" s="39">
        <f t="shared" si="1"/>
        <v>100771.6599999997</v>
      </c>
    </row>
    <row r="119" spans="1:8">
      <c r="A119" s="3">
        <v>42843</v>
      </c>
      <c r="B119" s="6" t="s">
        <v>1214</v>
      </c>
      <c r="C119" s="5"/>
      <c r="D119" s="17"/>
      <c r="E119" s="5">
        <v>4.7</v>
      </c>
      <c r="F119" s="14">
        <v>17</v>
      </c>
      <c r="G119" s="39">
        <f t="shared" si="1"/>
        <v>100766.9599999997</v>
      </c>
    </row>
    <row r="120" spans="1:8">
      <c r="A120" s="7">
        <v>42843</v>
      </c>
      <c r="B120" s="1" t="s">
        <v>1215</v>
      </c>
      <c r="C120" s="8">
        <v>1970</v>
      </c>
      <c r="D120" s="17">
        <v>46</v>
      </c>
      <c r="E120" s="8"/>
      <c r="F120" s="14"/>
      <c r="G120" s="41">
        <f t="shared" si="1"/>
        <v>102736.9599999997</v>
      </c>
      <c r="H120" s="32" t="s">
        <v>1216</v>
      </c>
    </row>
    <row r="121" spans="1:8">
      <c r="A121" s="7">
        <v>42843</v>
      </c>
      <c r="B121" s="1" t="s">
        <v>1217</v>
      </c>
      <c r="C121" s="8">
        <v>80379.64</v>
      </c>
      <c r="D121" s="17">
        <v>47</v>
      </c>
      <c r="E121" s="8"/>
      <c r="F121" s="14"/>
      <c r="G121" s="41">
        <f t="shared" si="1"/>
        <v>183116.59999999969</v>
      </c>
      <c r="H121" s="32" t="s">
        <v>1218</v>
      </c>
    </row>
    <row r="122" spans="1:8">
      <c r="A122" s="7">
        <v>42843</v>
      </c>
      <c r="B122" s="1" t="s">
        <v>1219</v>
      </c>
      <c r="C122" s="8"/>
      <c r="D122" s="17"/>
      <c r="E122" s="8">
        <v>173000</v>
      </c>
      <c r="F122" s="14">
        <v>10</v>
      </c>
      <c r="G122" s="41">
        <f t="shared" si="1"/>
        <v>10116.599999999686</v>
      </c>
    </row>
    <row r="123" spans="1:8">
      <c r="A123" s="7">
        <v>42844</v>
      </c>
      <c r="B123" s="1" t="s">
        <v>1220</v>
      </c>
      <c r="C123" s="8">
        <v>11776.42</v>
      </c>
      <c r="D123" s="17">
        <v>48</v>
      </c>
      <c r="E123" s="8"/>
      <c r="F123" s="14"/>
      <c r="G123" s="41">
        <f t="shared" si="1"/>
        <v>21893.019999999684</v>
      </c>
      <c r="H123" s="32" t="s">
        <v>1221</v>
      </c>
    </row>
    <row r="124" spans="1:8">
      <c r="A124" s="3">
        <v>42844</v>
      </c>
      <c r="B124" s="4" t="s">
        <v>1222</v>
      </c>
      <c r="C124" s="5"/>
      <c r="D124" s="17"/>
      <c r="E124" s="5">
        <v>124.26</v>
      </c>
      <c r="F124" s="14">
        <v>17</v>
      </c>
      <c r="G124" s="39">
        <f t="shared" si="1"/>
        <v>21768.759999999686</v>
      </c>
    </row>
    <row r="125" spans="1:8">
      <c r="A125" s="3">
        <v>42844</v>
      </c>
      <c r="B125" s="6" t="s">
        <v>1223</v>
      </c>
      <c r="C125" s="5"/>
      <c r="D125" s="17"/>
      <c r="E125" s="5">
        <v>19.88</v>
      </c>
      <c r="F125" s="14">
        <v>17</v>
      </c>
      <c r="G125" s="39">
        <f t="shared" si="1"/>
        <v>21748.879999999685</v>
      </c>
    </row>
    <row r="126" spans="1:8">
      <c r="A126" s="3">
        <v>42844</v>
      </c>
      <c r="B126" s="4" t="s">
        <v>1224</v>
      </c>
      <c r="C126" s="5"/>
      <c r="D126" s="17"/>
      <c r="E126" s="5">
        <v>66.55</v>
      </c>
      <c r="F126" s="14">
        <v>17</v>
      </c>
      <c r="G126" s="39">
        <f t="shared" si="1"/>
        <v>21682.329999999685</v>
      </c>
    </row>
    <row r="127" spans="1:8">
      <c r="A127" s="3">
        <v>42844</v>
      </c>
      <c r="B127" s="6" t="s">
        <v>1225</v>
      </c>
      <c r="C127" s="5"/>
      <c r="D127" s="17"/>
      <c r="E127" s="5">
        <v>10.65</v>
      </c>
      <c r="F127" s="14">
        <v>17</v>
      </c>
      <c r="G127" s="39">
        <f t="shared" si="1"/>
        <v>21671.679999999684</v>
      </c>
    </row>
    <row r="128" spans="1:8">
      <c r="A128" s="3">
        <v>42844</v>
      </c>
      <c r="B128" s="6" t="s">
        <v>1226</v>
      </c>
      <c r="C128" s="5"/>
      <c r="D128" s="17"/>
      <c r="E128" s="5">
        <v>23.84</v>
      </c>
      <c r="F128" s="14">
        <v>17</v>
      </c>
      <c r="G128" s="39">
        <f t="shared" si="1"/>
        <v>21647.839999999684</v>
      </c>
    </row>
    <row r="129" spans="1:8">
      <c r="A129" s="3">
        <v>42844</v>
      </c>
      <c r="B129" s="4" t="s">
        <v>1227</v>
      </c>
      <c r="C129" s="5"/>
      <c r="D129" s="17"/>
      <c r="E129" s="5">
        <v>149</v>
      </c>
      <c r="F129" s="14">
        <v>17</v>
      </c>
      <c r="G129" s="39">
        <f t="shared" si="1"/>
        <v>21498.839999999684</v>
      </c>
    </row>
    <row r="130" spans="1:8">
      <c r="A130" s="7">
        <v>42844</v>
      </c>
      <c r="B130" s="1" t="s">
        <v>1228</v>
      </c>
      <c r="C130" s="8">
        <v>1099</v>
      </c>
      <c r="D130" s="17">
        <v>60</v>
      </c>
      <c r="E130" s="8"/>
      <c r="F130" s="14"/>
      <c r="G130" s="41">
        <f t="shared" si="1"/>
        <v>22597.839999999684</v>
      </c>
      <c r="H130" s="32" t="s">
        <v>1229</v>
      </c>
    </row>
    <row r="131" spans="1:8">
      <c r="A131" s="7">
        <v>42844</v>
      </c>
      <c r="B131" s="1" t="s">
        <v>1230</v>
      </c>
      <c r="C131" s="8">
        <v>192800</v>
      </c>
      <c r="D131" s="17">
        <v>51</v>
      </c>
      <c r="E131" s="8"/>
      <c r="F131" s="14"/>
      <c r="G131" s="41">
        <f t="shared" si="1"/>
        <v>215397.83999999968</v>
      </c>
      <c r="H131" s="32" t="s">
        <v>1231</v>
      </c>
    </row>
    <row r="132" spans="1:8">
      <c r="A132" s="7">
        <v>42844</v>
      </c>
      <c r="B132" s="1" t="s">
        <v>1232</v>
      </c>
      <c r="C132" s="8"/>
      <c r="D132" s="17"/>
      <c r="E132" s="8">
        <v>205000</v>
      </c>
      <c r="F132" s="14">
        <v>11</v>
      </c>
      <c r="G132" s="41">
        <f t="shared" si="1"/>
        <v>10397.839999999676</v>
      </c>
    </row>
    <row r="133" spans="1:8">
      <c r="A133" s="7">
        <v>42844</v>
      </c>
      <c r="B133" s="1" t="s">
        <v>1233</v>
      </c>
      <c r="C133" s="8">
        <v>198000</v>
      </c>
      <c r="D133" s="17">
        <v>54</v>
      </c>
      <c r="E133" s="8"/>
      <c r="F133" s="14"/>
      <c r="G133" s="41">
        <f t="shared" ref="G133:G196" si="2">+G132+C133-E133</f>
        <v>208397.83999999968</v>
      </c>
      <c r="H133" s="32" t="s">
        <v>1234</v>
      </c>
    </row>
    <row r="134" spans="1:8">
      <c r="A134" s="7">
        <v>42844</v>
      </c>
      <c r="B134" s="1" t="s">
        <v>1235</v>
      </c>
      <c r="C134" s="8">
        <v>0</v>
      </c>
      <c r="D134" s="17"/>
      <c r="E134" s="8"/>
      <c r="F134" s="14"/>
      <c r="G134" s="41">
        <f t="shared" si="2"/>
        <v>208397.83999999968</v>
      </c>
    </row>
    <row r="135" spans="1:8">
      <c r="A135" s="7">
        <v>42844</v>
      </c>
      <c r="B135" s="1" t="s">
        <v>1236</v>
      </c>
      <c r="C135" s="8">
        <v>66000</v>
      </c>
      <c r="D135" s="17">
        <v>53</v>
      </c>
      <c r="E135" s="8"/>
      <c r="F135" s="14"/>
      <c r="G135" s="41">
        <f t="shared" si="2"/>
        <v>274397.83999999968</v>
      </c>
      <c r="H135" s="32" t="s">
        <v>1237</v>
      </c>
    </row>
    <row r="136" spans="1:8">
      <c r="A136" s="7">
        <v>42844</v>
      </c>
      <c r="B136" s="1" t="s">
        <v>1238</v>
      </c>
      <c r="C136" s="8">
        <v>0</v>
      </c>
      <c r="D136" s="17"/>
      <c r="E136" s="8"/>
      <c r="F136" s="14"/>
      <c r="G136" s="41">
        <f t="shared" si="2"/>
        <v>274397.83999999968</v>
      </c>
    </row>
    <row r="137" spans="1:8">
      <c r="A137" s="7">
        <v>42845</v>
      </c>
      <c r="B137" s="1" t="s">
        <v>1239</v>
      </c>
      <c r="C137" s="8">
        <v>1171</v>
      </c>
      <c r="D137" s="17">
        <v>52</v>
      </c>
      <c r="E137" s="8"/>
      <c r="F137" s="14"/>
      <c r="G137" s="41">
        <f t="shared" si="2"/>
        <v>275568.83999999968</v>
      </c>
      <c r="H137" s="32" t="s">
        <v>1240</v>
      </c>
    </row>
    <row r="138" spans="1:8">
      <c r="A138" s="7">
        <v>42845</v>
      </c>
      <c r="B138" s="1" t="s">
        <v>1241</v>
      </c>
      <c r="C138" s="8">
        <v>10260.39</v>
      </c>
      <c r="D138" s="17">
        <v>56</v>
      </c>
      <c r="E138" s="8"/>
      <c r="F138" s="14"/>
      <c r="G138" s="41">
        <f t="shared" si="2"/>
        <v>285829.22999999969</v>
      </c>
      <c r="H138" s="32" t="s">
        <v>1242</v>
      </c>
    </row>
    <row r="139" spans="1:8">
      <c r="A139" s="3">
        <v>42845</v>
      </c>
      <c r="B139" s="4" t="s">
        <v>1243</v>
      </c>
      <c r="C139" s="5"/>
      <c r="D139" s="17"/>
      <c r="E139" s="5">
        <v>107.86</v>
      </c>
      <c r="F139" s="14">
        <v>17</v>
      </c>
      <c r="G139" s="39">
        <f t="shared" si="2"/>
        <v>285721.3699999997</v>
      </c>
    </row>
    <row r="140" spans="1:8">
      <c r="A140" s="3">
        <v>42845</v>
      </c>
      <c r="B140" s="6" t="s">
        <v>1244</v>
      </c>
      <c r="C140" s="5"/>
      <c r="D140" s="17"/>
      <c r="E140" s="5">
        <v>17.260000000000002</v>
      </c>
      <c r="F140" s="14">
        <v>17</v>
      </c>
      <c r="G140" s="39">
        <f t="shared" si="2"/>
        <v>285704.10999999969</v>
      </c>
    </row>
    <row r="141" spans="1:8">
      <c r="A141" s="3">
        <v>42845</v>
      </c>
      <c r="B141" s="4" t="s">
        <v>1245</v>
      </c>
      <c r="C141" s="5"/>
      <c r="D141" s="17"/>
      <c r="E141" s="5">
        <v>58.19</v>
      </c>
      <c r="F141" s="14">
        <v>17</v>
      </c>
      <c r="G141" s="39">
        <f t="shared" si="2"/>
        <v>285645.91999999969</v>
      </c>
    </row>
    <row r="142" spans="1:8">
      <c r="A142" s="3">
        <v>42845</v>
      </c>
      <c r="B142" s="6" t="s">
        <v>1246</v>
      </c>
      <c r="C142" s="5"/>
      <c r="D142" s="17"/>
      <c r="E142" s="5">
        <v>9.31</v>
      </c>
      <c r="F142" s="14">
        <v>17</v>
      </c>
      <c r="G142" s="39">
        <f t="shared" si="2"/>
        <v>285636.60999999969</v>
      </c>
    </row>
    <row r="143" spans="1:8">
      <c r="A143" s="7">
        <v>42845</v>
      </c>
      <c r="B143" s="1" t="s">
        <v>1247</v>
      </c>
      <c r="C143" s="8">
        <v>10000</v>
      </c>
      <c r="D143" s="17">
        <v>58</v>
      </c>
      <c r="E143" s="8"/>
      <c r="F143" s="14"/>
      <c r="G143" s="41">
        <f t="shared" si="2"/>
        <v>295636.60999999969</v>
      </c>
      <c r="H143" s="32" t="s">
        <v>1248</v>
      </c>
    </row>
    <row r="144" spans="1:8">
      <c r="A144" s="7">
        <v>42845</v>
      </c>
      <c r="B144" s="1" t="s">
        <v>1249</v>
      </c>
      <c r="C144" s="8">
        <v>1099</v>
      </c>
      <c r="D144" s="17">
        <v>55</v>
      </c>
      <c r="E144" s="8"/>
      <c r="F144" s="14"/>
      <c r="G144" s="41">
        <f t="shared" si="2"/>
        <v>296735.60999999969</v>
      </c>
      <c r="H144" s="32" t="s">
        <v>1250</v>
      </c>
    </row>
    <row r="145" spans="1:9">
      <c r="A145" s="7">
        <v>42845</v>
      </c>
      <c r="B145" s="1" t="s">
        <v>1251</v>
      </c>
      <c r="C145" s="8"/>
      <c r="D145" s="17"/>
      <c r="E145" s="8">
        <v>0</v>
      </c>
      <c r="F145" s="14"/>
      <c r="G145" s="41">
        <f t="shared" si="2"/>
        <v>296735.60999999969</v>
      </c>
    </row>
    <row r="146" spans="1:9">
      <c r="A146" s="7">
        <v>42845</v>
      </c>
      <c r="B146" s="1" t="s">
        <v>1252</v>
      </c>
      <c r="C146" s="8">
        <v>4395</v>
      </c>
      <c r="D146" s="17">
        <v>50</v>
      </c>
      <c r="E146" s="8"/>
      <c r="F146" s="14"/>
      <c r="G146" s="41">
        <f t="shared" si="2"/>
        <v>301130.60999999969</v>
      </c>
      <c r="H146" s="32" t="s">
        <v>1253</v>
      </c>
    </row>
    <row r="147" spans="1:9">
      <c r="A147" s="7">
        <v>42845</v>
      </c>
      <c r="B147" s="1" t="s">
        <v>1254</v>
      </c>
      <c r="C147" s="8"/>
      <c r="D147" s="17"/>
      <c r="E147" s="8">
        <v>0</v>
      </c>
      <c r="F147" s="14"/>
      <c r="G147" s="41">
        <f t="shared" si="2"/>
        <v>301130.60999999969</v>
      </c>
    </row>
    <row r="148" spans="1:9">
      <c r="A148" s="7">
        <v>42845</v>
      </c>
      <c r="B148" s="1" t="s">
        <v>1255</v>
      </c>
      <c r="C148" s="8"/>
      <c r="D148" s="17"/>
      <c r="E148" s="8">
        <v>291000</v>
      </c>
      <c r="F148" s="14">
        <v>12</v>
      </c>
      <c r="G148" s="41">
        <f t="shared" si="2"/>
        <v>10130.609999999695</v>
      </c>
    </row>
    <row r="149" spans="1:9">
      <c r="A149" s="7">
        <v>42845</v>
      </c>
      <c r="B149" s="1" t="s">
        <v>1256</v>
      </c>
      <c r="C149" s="8">
        <v>2065</v>
      </c>
      <c r="D149" s="17"/>
      <c r="E149" s="8"/>
      <c r="F149" s="14"/>
      <c r="G149" s="41">
        <f t="shared" si="2"/>
        <v>12195.609999999695</v>
      </c>
    </row>
    <row r="150" spans="1:9">
      <c r="A150" s="7">
        <v>42846</v>
      </c>
      <c r="B150" s="1" t="s">
        <v>1257</v>
      </c>
      <c r="C150" s="8">
        <v>12707.23</v>
      </c>
      <c r="D150" s="17">
        <v>59</v>
      </c>
      <c r="E150" s="8"/>
      <c r="F150" s="14"/>
      <c r="G150" s="41">
        <f t="shared" si="2"/>
        <v>24902.839999999695</v>
      </c>
      <c r="H150" s="32" t="s">
        <v>1258</v>
      </c>
    </row>
    <row r="151" spans="1:9">
      <c r="A151" s="3">
        <v>42846</v>
      </c>
      <c r="B151" s="6" t="s">
        <v>1259</v>
      </c>
      <c r="C151" s="5"/>
      <c r="D151" s="17"/>
      <c r="E151" s="5">
        <v>27.06</v>
      </c>
      <c r="F151" s="14">
        <v>17</v>
      </c>
      <c r="G151" s="39">
        <f t="shared" si="2"/>
        <v>24875.779999999693</v>
      </c>
    </row>
    <row r="152" spans="1:9">
      <c r="A152" s="3">
        <v>42846</v>
      </c>
      <c r="B152" s="4" t="s">
        <v>1260</v>
      </c>
      <c r="C152" s="5"/>
      <c r="D152" s="17"/>
      <c r="E152" s="5">
        <v>169.13</v>
      </c>
      <c r="F152" s="14">
        <v>17</v>
      </c>
      <c r="G152" s="39">
        <f t="shared" si="2"/>
        <v>24706.649999999692</v>
      </c>
    </row>
    <row r="153" spans="1:9">
      <c r="A153" s="3">
        <v>42846</v>
      </c>
      <c r="B153" s="4" t="s">
        <v>1261</v>
      </c>
      <c r="C153" s="5"/>
      <c r="D153" s="17"/>
      <c r="E153" s="5">
        <v>54.05</v>
      </c>
      <c r="F153" s="14">
        <v>17</v>
      </c>
      <c r="G153" s="39">
        <f t="shared" si="2"/>
        <v>24652.599999999693</v>
      </c>
    </row>
    <row r="154" spans="1:9">
      <c r="A154" s="3">
        <v>42846</v>
      </c>
      <c r="B154" s="6" t="s">
        <v>1262</v>
      </c>
      <c r="C154" s="5"/>
      <c r="D154" s="17"/>
      <c r="E154" s="5">
        <v>8.65</v>
      </c>
      <c r="F154" s="14">
        <v>17</v>
      </c>
      <c r="G154" s="39">
        <f t="shared" si="2"/>
        <v>24643.949999999691</v>
      </c>
    </row>
    <row r="155" spans="1:9">
      <c r="A155" s="7">
        <v>42846</v>
      </c>
      <c r="B155" s="1" t="s">
        <v>1263</v>
      </c>
      <c r="C155" s="8">
        <v>21760.09</v>
      </c>
      <c r="D155" s="17">
        <v>87</v>
      </c>
      <c r="E155" s="8"/>
      <c r="F155" s="14"/>
      <c r="G155" s="41">
        <f t="shared" si="2"/>
        <v>46404.039999999688</v>
      </c>
      <c r="H155" s="32" t="s">
        <v>1339</v>
      </c>
      <c r="I155" s="32" t="s">
        <v>1338</v>
      </c>
    </row>
    <row r="156" spans="1:9">
      <c r="A156" s="7">
        <v>42846</v>
      </c>
      <c r="B156" s="1" t="s">
        <v>1264</v>
      </c>
      <c r="C156" s="8">
        <v>14211</v>
      </c>
      <c r="D156" s="17">
        <v>61</v>
      </c>
      <c r="E156" s="8"/>
      <c r="F156" s="14"/>
      <c r="G156" s="41">
        <f t="shared" si="2"/>
        <v>60615.039999999688</v>
      </c>
      <c r="H156" s="32" t="s">
        <v>1265</v>
      </c>
    </row>
    <row r="157" spans="1:9">
      <c r="A157" s="7">
        <v>42846</v>
      </c>
      <c r="B157" s="1" t="s">
        <v>1266</v>
      </c>
      <c r="C157" s="8"/>
      <c r="D157" s="17"/>
      <c r="E157" s="8">
        <v>50000</v>
      </c>
      <c r="F157" s="14">
        <v>13</v>
      </c>
      <c r="G157" s="41">
        <f t="shared" si="2"/>
        <v>10615.039999999688</v>
      </c>
    </row>
    <row r="158" spans="1:9">
      <c r="A158" s="7">
        <v>42849</v>
      </c>
      <c r="B158" s="1" t="s">
        <v>1267</v>
      </c>
      <c r="C158" s="9">
        <v>30712.25</v>
      </c>
      <c r="D158" s="16">
        <v>65</v>
      </c>
      <c r="E158" s="1"/>
      <c r="F158" s="15"/>
      <c r="G158" s="41">
        <f t="shared" si="2"/>
        <v>41327.289999999688</v>
      </c>
      <c r="H158" s="32" t="s">
        <v>1268</v>
      </c>
    </row>
    <row r="159" spans="1:9">
      <c r="A159" s="7">
        <v>42849</v>
      </c>
      <c r="B159" s="1" t="s">
        <v>1269</v>
      </c>
      <c r="C159" s="8">
        <v>20000</v>
      </c>
      <c r="D159" s="17">
        <v>64</v>
      </c>
      <c r="E159" s="1"/>
      <c r="F159" s="15"/>
      <c r="G159" s="41">
        <f t="shared" si="2"/>
        <v>61327.289999999688</v>
      </c>
      <c r="H159" s="32" t="s">
        <v>1270</v>
      </c>
    </row>
    <row r="160" spans="1:9">
      <c r="A160" s="7">
        <v>42849</v>
      </c>
      <c r="B160" s="1" t="s">
        <v>1271</v>
      </c>
      <c r="C160" s="9">
        <v>36199.64</v>
      </c>
      <c r="D160" s="16">
        <v>63</v>
      </c>
      <c r="E160" s="1"/>
      <c r="F160" s="15"/>
      <c r="G160" s="41">
        <f t="shared" si="2"/>
        <v>97526.929999999687</v>
      </c>
      <c r="H160" s="32" t="s">
        <v>1272</v>
      </c>
    </row>
    <row r="161" spans="1:8">
      <c r="A161" s="3">
        <v>42849</v>
      </c>
      <c r="B161" s="4" t="s">
        <v>1273</v>
      </c>
      <c r="C161" s="11"/>
      <c r="D161" s="16"/>
      <c r="E161" s="5">
        <v>311.44</v>
      </c>
      <c r="F161" s="14">
        <v>17</v>
      </c>
      <c r="G161" s="39">
        <f t="shared" si="2"/>
        <v>97215.489999999685</v>
      </c>
    </row>
    <row r="162" spans="1:8">
      <c r="A162" s="3">
        <v>42849</v>
      </c>
      <c r="B162" s="6" t="s">
        <v>1274</v>
      </c>
      <c r="C162" s="11"/>
      <c r="D162" s="16"/>
      <c r="E162" s="5">
        <v>49.83</v>
      </c>
      <c r="F162" s="14">
        <v>17</v>
      </c>
      <c r="G162" s="39">
        <f t="shared" si="2"/>
        <v>97165.659999999683</v>
      </c>
    </row>
    <row r="163" spans="1:8">
      <c r="A163" s="3">
        <v>42849</v>
      </c>
      <c r="B163" s="4" t="s">
        <v>1275</v>
      </c>
      <c r="C163" s="11"/>
      <c r="D163" s="16"/>
      <c r="E163" s="5">
        <v>240.32</v>
      </c>
      <c r="F163" s="14">
        <v>17</v>
      </c>
      <c r="G163" s="39">
        <f t="shared" si="2"/>
        <v>96925.339999999676</v>
      </c>
    </row>
    <row r="164" spans="1:8">
      <c r="A164" s="3">
        <v>42849</v>
      </c>
      <c r="B164" s="6" t="s">
        <v>1276</v>
      </c>
      <c r="C164" s="11"/>
      <c r="D164" s="16"/>
      <c r="E164" s="5">
        <v>38.450000000000003</v>
      </c>
      <c r="F164" s="14">
        <v>17</v>
      </c>
      <c r="G164" s="39">
        <f t="shared" si="2"/>
        <v>96886.889999999679</v>
      </c>
    </row>
    <row r="165" spans="1:8">
      <c r="A165" s="7">
        <v>42849</v>
      </c>
      <c r="B165" s="1" t="s">
        <v>1277</v>
      </c>
      <c r="C165" s="9">
        <v>47769.440000000002</v>
      </c>
      <c r="D165" s="16">
        <v>66</v>
      </c>
      <c r="E165" s="1"/>
      <c r="F165" s="15"/>
      <c r="G165" s="41">
        <f t="shared" si="2"/>
        <v>144656.32999999967</v>
      </c>
      <c r="H165" s="32" t="s">
        <v>1278</v>
      </c>
    </row>
    <row r="166" spans="1:8">
      <c r="A166" s="3">
        <v>42849</v>
      </c>
      <c r="B166" s="4" t="s">
        <v>1279</v>
      </c>
      <c r="C166" s="11"/>
      <c r="D166" s="16"/>
      <c r="E166" s="5">
        <v>262.97000000000003</v>
      </c>
      <c r="F166" s="14">
        <v>17</v>
      </c>
      <c r="G166" s="39">
        <f t="shared" si="2"/>
        <v>144393.35999999967</v>
      </c>
    </row>
    <row r="167" spans="1:8">
      <c r="A167" s="3">
        <v>42849</v>
      </c>
      <c r="B167" s="6" t="s">
        <v>1280</v>
      </c>
      <c r="C167" s="11"/>
      <c r="D167" s="16"/>
      <c r="E167" s="5">
        <v>42.07</v>
      </c>
      <c r="F167" s="14">
        <v>17</v>
      </c>
      <c r="G167" s="39">
        <f t="shared" si="2"/>
        <v>144351.28999999966</v>
      </c>
    </row>
    <row r="168" spans="1:8">
      <c r="A168" s="3">
        <v>42849</v>
      </c>
      <c r="B168" s="4" t="s">
        <v>1281</v>
      </c>
      <c r="C168" s="11"/>
      <c r="D168" s="16"/>
      <c r="E168" s="5">
        <v>392.16</v>
      </c>
      <c r="F168" s="14">
        <v>17</v>
      </c>
      <c r="G168" s="39">
        <f t="shared" si="2"/>
        <v>143959.12999999966</v>
      </c>
    </row>
    <row r="169" spans="1:8">
      <c r="A169" s="3">
        <v>42849</v>
      </c>
      <c r="B169" s="6" t="s">
        <v>1282</v>
      </c>
      <c r="C169" s="11"/>
      <c r="D169" s="16"/>
      <c r="E169" s="5">
        <v>62.75</v>
      </c>
      <c r="F169" s="14">
        <v>17</v>
      </c>
      <c r="G169" s="39">
        <f t="shared" si="2"/>
        <v>143896.37999999966</v>
      </c>
    </row>
    <row r="170" spans="1:8">
      <c r="A170" s="7">
        <v>42849</v>
      </c>
      <c r="B170" s="1" t="s">
        <v>1283</v>
      </c>
      <c r="C170" s="8">
        <v>925000</v>
      </c>
      <c r="D170" s="17">
        <v>67</v>
      </c>
      <c r="E170" s="8"/>
      <c r="F170" s="14"/>
      <c r="G170" s="41">
        <f t="shared" si="2"/>
        <v>1068896.3799999997</v>
      </c>
      <c r="H170" s="32" t="s">
        <v>1284</v>
      </c>
    </row>
    <row r="171" spans="1:8">
      <c r="A171" s="7">
        <v>42849</v>
      </c>
      <c r="B171" s="1" t="s">
        <v>1285</v>
      </c>
      <c r="C171" s="8">
        <v>3744</v>
      </c>
      <c r="D171" s="17">
        <v>68</v>
      </c>
      <c r="E171" s="8"/>
      <c r="F171" s="14"/>
      <c r="G171" s="41">
        <f t="shared" si="2"/>
        <v>1072640.3799999997</v>
      </c>
      <c r="H171" s="32" t="s">
        <v>1286</v>
      </c>
    </row>
    <row r="172" spans="1:8">
      <c r="A172" s="7">
        <v>42849</v>
      </c>
      <c r="B172" s="1" t="s">
        <v>1287</v>
      </c>
      <c r="C172" s="8"/>
      <c r="D172" s="17"/>
      <c r="E172" s="8">
        <v>1062000</v>
      </c>
      <c r="F172" s="14">
        <v>14</v>
      </c>
      <c r="G172" s="41">
        <f t="shared" si="2"/>
        <v>10640.379999999655</v>
      </c>
    </row>
    <row r="173" spans="1:8">
      <c r="A173" s="7">
        <v>42849</v>
      </c>
      <c r="B173" s="1" t="s">
        <v>1288</v>
      </c>
      <c r="C173" s="8">
        <v>1099</v>
      </c>
      <c r="D173" s="17"/>
      <c r="E173" s="8"/>
      <c r="F173" s="14"/>
      <c r="G173" s="41">
        <f t="shared" si="2"/>
        <v>11739.379999999655</v>
      </c>
    </row>
    <row r="174" spans="1:8">
      <c r="A174" s="7">
        <v>42849</v>
      </c>
      <c r="B174" s="1" t="s">
        <v>1289</v>
      </c>
      <c r="C174" s="8">
        <v>548185</v>
      </c>
      <c r="D174" s="17">
        <v>70</v>
      </c>
      <c r="E174" s="8"/>
      <c r="F174" s="14"/>
      <c r="G174" s="41">
        <f t="shared" si="2"/>
        <v>559924.37999999966</v>
      </c>
      <c r="H174" s="32" t="s">
        <v>1290</v>
      </c>
    </row>
    <row r="175" spans="1:8">
      <c r="A175" s="7">
        <v>42849</v>
      </c>
      <c r="B175" s="1" t="s">
        <v>1291</v>
      </c>
      <c r="C175" s="8"/>
      <c r="D175" s="17"/>
      <c r="E175" s="8">
        <v>22352.01</v>
      </c>
      <c r="F175" s="14">
        <v>15</v>
      </c>
      <c r="G175" s="41">
        <f t="shared" si="2"/>
        <v>537572.36999999965</v>
      </c>
    </row>
    <row r="176" spans="1:8">
      <c r="A176" s="7">
        <v>42850</v>
      </c>
      <c r="B176" s="1" t="s">
        <v>1292</v>
      </c>
      <c r="C176" s="9">
        <v>29317.87</v>
      </c>
      <c r="D176" s="16">
        <v>69</v>
      </c>
      <c r="E176" s="1"/>
      <c r="F176" s="15"/>
      <c r="G176" s="41">
        <f t="shared" si="2"/>
        <v>566890.23999999964</v>
      </c>
      <c r="H176" s="32" t="s">
        <v>1293</v>
      </c>
    </row>
    <row r="177" spans="1:8">
      <c r="A177" s="3">
        <v>42850</v>
      </c>
      <c r="B177" s="4" t="s">
        <v>1294</v>
      </c>
      <c r="C177" s="11"/>
      <c r="D177" s="16"/>
      <c r="E177" s="5">
        <v>175.21</v>
      </c>
      <c r="F177" s="14">
        <v>17</v>
      </c>
      <c r="G177" s="39">
        <f t="shared" si="2"/>
        <v>566715.02999999968</v>
      </c>
    </row>
    <row r="178" spans="1:8">
      <c r="A178" s="3">
        <v>42850</v>
      </c>
      <c r="B178" s="6" t="s">
        <v>1295</v>
      </c>
      <c r="C178" s="11"/>
      <c r="D178" s="16"/>
      <c r="E178" s="5">
        <v>28.03</v>
      </c>
      <c r="F178" s="14">
        <v>17</v>
      </c>
      <c r="G178" s="39">
        <f t="shared" si="2"/>
        <v>566686.99999999965</v>
      </c>
    </row>
    <row r="179" spans="1:8">
      <c r="A179" s="3">
        <v>42850</v>
      </c>
      <c r="B179" s="4" t="s">
        <v>1296</v>
      </c>
      <c r="C179" s="11"/>
      <c r="D179" s="16"/>
      <c r="E179" s="5">
        <v>233.69</v>
      </c>
      <c r="F179" s="14">
        <v>17</v>
      </c>
      <c r="G179" s="39">
        <f t="shared" si="2"/>
        <v>566453.30999999971</v>
      </c>
    </row>
    <row r="180" spans="1:8">
      <c r="A180" s="3">
        <v>42850</v>
      </c>
      <c r="B180" s="6" t="s">
        <v>1297</v>
      </c>
      <c r="C180" s="11"/>
      <c r="D180" s="16"/>
      <c r="E180" s="5">
        <v>37.39</v>
      </c>
      <c r="F180" s="14">
        <v>17</v>
      </c>
      <c r="G180" s="39">
        <f t="shared" si="2"/>
        <v>566415.91999999969</v>
      </c>
    </row>
    <row r="181" spans="1:8">
      <c r="A181" s="7">
        <v>42850</v>
      </c>
      <c r="B181" s="1" t="s">
        <v>1298</v>
      </c>
      <c r="C181" s="8">
        <v>85000</v>
      </c>
      <c r="D181" s="17">
        <v>72</v>
      </c>
      <c r="E181" s="8"/>
      <c r="F181" s="14"/>
      <c r="G181" s="41">
        <f t="shared" si="2"/>
        <v>651415.91999999969</v>
      </c>
      <c r="H181" s="32" t="s">
        <v>1299</v>
      </c>
    </row>
    <row r="182" spans="1:8">
      <c r="A182" s="7">
        <v>42850</v>
      </c>
      <c r="B182" s="1" t="s">
        <v>1300</v>
      </c>
      <c r="C182" s="8"/>
      <c r="D182" s="17"/>
      <c r="E182" s="8">
        <v>641000</v>
      </c>
      <c r="F182" s="14">
        <v>16</v>
      </c>
      <c r="G182" s="41">
        <f t="shared" si="2"/>
        <v>10415.919999999693</v>
      </c>
    </row>
    <row r="183" spans="1:8">
      <c r="A183" s="7">
        <v>42850</v>
      </c>
      <c r="B183" s="1" t="s">
        <v>1301</v>
      </c>
      <c r="C183" s="8">
        <v>100000</v>
      </c>
      <c r="D183" s="17">
        <v>71</v>
      </c>
      <c r="E183" s="8"/>
      <c r="F183" s="14"/>
      <c r="G183" s="41">
        <f t="shared" si="2"/>
        <v>110415.91999999969</v>
      </c>
      <c r="H183" s="32" t="s">
        <v>1302</v>
      </c>
    </row>
    <row r="184" spans="1:8">
      <c r="A184" s="7">
        <v>42850</v>
      </c>
      <c r="B184" s="1" t="s">
        <v>1303</v>
      </c>
      <c r="C184" s="8">
        <v>1336</v>
      </c>
      <c r="D184" s="17">
        <v>77</v>
      </c>
      <c r="E184" s="8"/>
      <c r="F184" s="14"/>
      <c r="G184" s="41">
        <f t="shared" si="2"/>
        <v>111751.91999999969</v>
      </c>
    </row>
    <row r="185" spans="1:8">
      <c r="A185" s="7">
        <v>42850</v>
      </c>
      <c r="B185" s="1" t="s">
        <v>1304</v>
      </c>
      <c r="C185" s="8">
        <v>1995</v>
      </c>
      <c r="D185" s="17"/>
      <c r="E185" s="8"/>
      <c r="F185" s="14"/>
      <c r="G185" s="41">
        <f t="shared" si="2"/>
        <v>113746.91999999969</v>
      </c>
      <c r="H185" s="32" t="s">
        <v>1305</v>
      </c>
    </row>
    <row r="186" spans="1:8">
      <c r="A186" s="7">
        <v>42851</v>
      </c>
      <c r="B186" s="1" t="s">
        <v>1306</v>
      </c>
      <c r="C186" s="9">
        <v>62407.06</v>
      </c>
      <c r="D186" s="16">
        <v>73</v>
      </c>
      <c r="E186" s="1"/>
      <c r="F186" s="15"/>
      <c r="G186" s="41">
        <f t="shared" si="2"/>
        <v>176153.97999999969</v>
      </c>
      <c r="H186" s="32" t="s">
        <v>1307</v>
      </c>
    </row>
    <row r="187" spans="1:8">
      <c r="A187" s="3">
        <v>42851</v>
      </c>
      <c r="B187" s="4" t="s">
        <v>1308</v>
      </c>
      <c r="C187" s="5"/>
      <c r="D187" s="17"/>
      <c r="E187" s="5">
        <v>726.83</v>
      </c>
      <c r="F187" s="14">
        <v>17</v>
      </c>
      <c r="G187" s="39">
        <f t="shared" si="2"/>
        <v>175427.1499999997</v>
      </c>
    </row>
    <row r="188" spans="1:8">
      <c r="A188" s="3">
        <v>42851</v>
      </c>
      <c r="B188" s="6" t="s">
        <v>1309</v>
      </c>
      <c r="C188" s="5"/>
      <c r="D188" s="17"/>
      <c r="E188" s="5">
        <v>116.29</v>
      </c>
      <c r="F188" s="14">
        <v>17</v>
      </c>
      <c r="G188" s="39">
        <f t="shared" si="2"/>
        <v>175310.85999999969</v>
      </c>
    </row>
    <row r="189" spans="1:8">
      <c r="A189" s="3">
        <v>42851</v>
      </c>
      <c r="B189" s="4" t="s">
        <v>1310</v>
      </c>
      <c r="C189" s="5"/>
      <c r="D189" s="17"/>
      <c r="E189" s="5">
        <v>318.04000000000002</v>
      </c>
      <c r="F189" s="14">
        <v>17</v>
      </c>
      <c r="G189" s="39">
        <f t="shared" si="2"/>
        <v>174992.81999999969</v>
      </c>
    </row>
    <row r="190" spans="1:8">
      <c r="A190" s="3">
        <v>42851</v>
      </c>
      <c r="B190" s="6" t="s">
        <v>1311</v>
      </c>
      <c r="C190" s="5"/>
      <c r="D190" s="17"/>
      <c r="E190" s="5">
        <v>50.89</v>
      </c>
      <c r="F190" s="14">
        <v>17</v>
      </c>
      <c r="G190" s="39">
        <f t="shared" si="2"/>
        <v>174941.92999999967</v>
      </c>
    </row>
    <row r="191" spans="1:8">
      <c r="A191" s="7">
        <v>42851</v>
      </c>
      <c r="B191" s="1" t="s">
        <v>1312</v>
      </c>
      <c r="C191" s="1"/>
      <c r="D191" s="16"/>
      <c r="E191" s="9">
        <v>164000</v>
      </c>
      <c r="F191" s="15">
        <v>19</v>
      </c>
      <c r="G191" s="41">
        <f t="shared" si="2"/>
        <v>10941.929999999673</v>
      </c>
    </row>
    <row r="192" spans="1:8">
      <c r="A192" s="7">
        <v>42851</v>
      </c>
      <c r="B192" s="1" t="s">
        <v>1313</v>
      </c>
      <c r="C192" s="9">
        <v>1169</v>
      </c>
      <c r="D192" s="16">
        <v>76</v>
      </c>
      <c r="E192" s="1"/>
      <c r="F192" s="15"/>
      <c r="G192" s="41">
        <f t="shared" si="2"/>
        <v>12110.929999999673</v>
      </c>
      <c r="H192" s="32" t="s">
        <v>1305</v>
      </c>
    </row>
    <row r="193" spans="1:8">
      <c r="A193" s="7">
        <v>42851</v>
      </c>
      <c r="B193" s="1" t="s">
        <v>1314</v>
      </c>
      <c r="C193" s="8">
        <v>1970</v>
      </c>
      <c r="D193" s="16"/>
      <c r="E193" s="1"/>
      <c r="F193" s="15"/>
      <c r="G193" s="41">
        <f t="shared" si="2"/>
        <v>14080.929999999673</v>
      </c>
    </row>
    <row r="194" spans="1:8">
      <c r="A194" s="7">
        <v>42852</v>
      </c>
      <c r="B194" s="1" t="s">
        <v>1315</v>
      </c>
      <c r="C194" s="9">
        <v>1970</v>
      </c>
      <c r="D194" s="16">
        <v>75</v>
      </c>
      <c r="E194" s="1"/>
      <c r="F194" s="15"/>
      <c r="G194" s="41">
        <f t="shared" si="2"/>
        <v>16050.929999999673</v>
      </c>
      <c r="H194" s="32" t="s">
        <v>1316</v>
      </c>
    </row>
    <row r="195" spans="1:8">
      <c r="A195" s="3">
        <v>42852</v>
      </c>
      <c r="B195" s="6" t="s">
        <v>1317</v>
      </c>
      <c r="C195" s="11"/>
      <c r="D195" s="16"/>
      <c r="E195" s="5">
        <v>6.84</v>
      </c>
      <c r="F195" s="14">
        <v>17</v>
      </c>
      <c r="G195" s="39">
        <f t="shared" si="2"/>
        <v>16044.089999999673</v>
      </c>
    </row>
    <row r="196" spans="1:8">
      <c r="A196" s="3">
        <v>42852</v>
      </c>
      <c r="B196" s="4" t="s">
        <v>1318</v>
      </c>
      <c r="C196" s="11"/>
      <c r="D196" s="16"/>
      <c r="E196" s="5">
        <v>42.75</v>
      </c>
      <c r="F196" s="14">
        <v>17</v>
      </c>
      <c r="G196" s="39">
        <f t="shared" si="2"/>
        <v>16001.339999999673</v>
      </c>
    </row>
    <row r="197" spans="1:8">
      <c r="A197" s="7">
        <v>42852</v>
      </c>
      <c r="B197" s="1" t="s">
        <v>1319</v>
      </c>
      <c r="C197" s="8">
        <v>2040</v>
      </c>
      <c r="D197" s="17">
        <v>74</v>
      </c>
      <c r="E197" s="8"/>
      <c r="F197" s="14"/>
      <c r="G197" s="41">
        <f t="shared" ref="G197:G211" si="3">+G196+C197-E197</f>
        <v>18041.339999999673</v>
      </c>
      <c r="H197" s="32" t="s">
        <v>1320</v>
      </c>
    </row>
    <row r="198" spans="1:8">
      <c r="A198" s="7">
        <v>42852</v>
      </c>
      <c r="B198" s="1" t="s">
        <v>1321</v>
      </c>
      <c r="C198" s="8">
        <v>0</v>
      </c>
      <c r="D198" s="17"/>
      <c r="E198" s="8"/>
      <c r="F198" s="14"/>
      <c r="G198" s="41">
        <f t="shared" si="3"/>
        <v>18041.339999999673</v>
      </c>
    </row>
    <row r="199" spans="1:8">
      <c r="A199" s="7">
        <v>42852</v>
      </c>
      <c r="B199" s="1" t="s">
        <v>1322</v>
      </c>
      <c r="C199" s="8">
        <v>4169</v>
      </c>
      <c r="D199" s="17">
        <v>78</v>
      </c>
      <c r="E199" s="8"/>
      <c r="F199" s="14"/>
      <c r="G199" s="41">
        <f t="shared" si="3"/>
        <v>22210.339999999673</v>
      </c>
    </row>
    <row r="200" spans="1:8">
      <c r="A200" s="7">
        <v>42852</v>
      </c>
      <c r="B200" s="1" t="s">
        <v>1323</v>
      </c>
      <c r="C200" s="8">
        <v>7500</v>
      </c>
      <c r="D200" s="17">
        <v>80</v>
      </c>
      <c r="E200" s="8"/>
      <c r="F200" s="14"/>
      <c r="G200" s="41">
        <f t="shared" si="3"/>
        <v>29710.339999999673</v>
      </c>
    </row>
    <row r="201" spans="1:8">
      <c r="A201" s="7">
        <v>42852</v>
      </c>
      <c r="B201" s="1" t="s">
        <v>1324</v>
      </c>
      <c r="C201" s="8">
        <v>7500</v>
      </c>
      <c r="D201" s="17">
        <v>82</v>
      </c>
      <c r="E201" s="8"/>
      <c r="F201" s="14"/>
      <c r="G201" s="41">
        <f t="shared" si="3"/>
        <v>37210.339999999676</v>
      </c>
    </row>
    <row r="202" spans="1:8">
      <c r="A202" s="7">
        <v>42852</v>
      </c>
      <c r="B202" s="1" t="s">
        <v>1325</v>
      </c>
      <c r="C202" s="8">
        <v>5000</v>
      </c>
      <c r="D202" s="17">
        <v>81</v>
      </c>
      <c r="E202" s="8"/>
      <c r="F202" s="14"/>
      <c r="G202" s="41">
        <f t="shared" si="3"/>
        <v>42210.339999999676</v>
      </c>
    </row>
    <row r="203" spans="1:8">
      <c r="A203" s="7">
        <v>42853</v>
      </c>
      <c r="B203" s="1" t="s">
        <v>1326</v>
      </c>
      <c r="C203" s="8">
        <v>1599.02</v>
      </c>
      <c r="D203" s="17">
        <v>79</v>
      </c>
      <c r="E203" s="8"/>
      <c r="F203" s="14"/>
      <c r="G203" s="41">
        <f t="shared" si="3"/>
        <v>43809.359999999673</v>
      </c>
      <c r="H203" s="32" t="s">
        <v>1327</v>
      </c>
    </row>
    <row r="204" spans="1:8">
      <c r="A204" s="3">
        <v>42853</v>
      </c>
      <c r="B204" s="4" t="s">
        <v>1328</v>
      </c>
      <c r="C204" s="5"/>
      <c r="D204" s="17"/>
      <c r="E204" s="5">
        <v>34.700000000000003</v>
      </c>
      <c r="F204" s="14">
        <v>17</v>
      </c>
      <c r="G204" s="39">
        <f t="shared" si="3"/>
        <v>43774.659999999676</v>
      </c>
    </row>
    <row r="205" spans="1:8">
      <c r="A205" s="3">
        <v>42853</v>
      </c>
      <c r="B205" s="6" t="s">
        <v>1329</v>
      </c>
      <c r="C205" s="5"/>
      <c r="D205" s="17"/>
      <c r="E205" s="5">
        <v>5.56</v>
      </c>
      <c r="F205" s="14">
        <v>17</v>
      </c>
      <c r="G205" s="39">
        <f t="shared" si="3"/>
        <v>43769.099999999678</v>
      </c>
    </row>
    <row r="206" spans="1:8">
      <c r="A206" s="7">
        <v>42853</v>
      </c>
      <c r="B206" s="1" t="s">
        <v>1330</v>
      </c>
      <c r="C206" s="8"/>
      <c r="D206" s="17"/>
      <c r="E206" s="8">
        <v>33000</v>
      </c>
      <c r="F206" s="14">
        <v>18</v>
      </c>
      <c r="G206" s="41">
        <f t="shared" si="3"/>
        <v>10769.099999999678</v>
      </c>
    </row>
    <row r="207" spans="1:8">
      <c r="A207" s="7">
        <v>42853</v>
      </c>
      <c r="B207" s="1" t="s">
        <v>1331</v>
      </c>
      <c r="C207" s="8">
        <v>3169</v>
      </c>
      <c r="D207" s="17">
        <v>84</v>
      </c>
      <c r="E207" s="8"/>
      <c r="F207" s="14"/>
      <c r="G207" s="41">
        <f t="shared" si="3"/>
        <v>13938.099999999678</v>
      </c>
    </row>
    <row r="208" spans="1:8">
      <c r="A208" s="7">
        <v>42853</v>
      </c>
      <c r="B208" s="1" t="s">
        <v>1335</v>
      </c>
      <c r="C208" s="8">
        <v>9121.82</v>
      </c>
      <c r="D208" s="17"/>
      <c r="E208" s="8"/>
      <c r="F208" s="14"/>
      <c r="G208" s="41">
        <f t="shared" si="3"/>
        <v>23059.919999999678</v>
      </c>
    </row>
    <row r="209" spans="1:8">
      <c r="A209" s="7">
        <v>42853</v>
      </c>
      <c r="B209" s="1" t="s">
        <v>1332</v>
      </c>
      <c r="C209" s="8">
        <v>5000</v>
      </c>
      <c r="D209" s="17">
        <v>86</v>
      </c>
      <c r="E209" s="8"/>
      <c r="F209" s="14"/>
      <c r="G209" s="41">
        <f t="shared" si="3"/>
        <v>28059.919999999678</v>
      </c>
      <c r="H209" s="32" t="s">
        <v>1333</v>
      </c>
    </row>
    <row r="210" spans="1:8">
      <c r="A210" s="7">
        <v>42853</v>
      </c>
      <c r="B210" s="1" t="s">
        <v>1336</v>
      </c>
      <c r="C210" s="8">
        <v>89500</v>
      </c>
      <c r="D210" s="17">
        <v>83</v>
      </c>
      <c r="E210" s="8"/>
      <c r="F210" s="14"/>
      <c r="G210" s="41">
        <f t="shared" si="3"/>
        <v>117559.91999999968</v>
      </c>
    </row>
    <row r="211" spans="1:8">
      <c r="A211" s="7">
        <v>42853</v>
      </c>
      <c r="B211" s="1" t="s">
        <v>1334</v>
      </c>
      <c r="C211" s="8">
        <v>11.2</v>
      </c>
      <c r="D211" s="17">
        <v>85</v>
      </c>
      <c r="E211" s="8"/>
      <c r="F211" s="14"/>
      <c r="G211" s="41">
        <f t="shared" si="3"/>
        <v>117571.11999999968</v>
      </c>
    </row>
    <row r="212" spans="1:8">
      <c r="E212" s="35"/>
      <c r="F212" s="15"/>
    </row>
    <row r="213" spans="1:8">
      <c r="E213" s="43">
        <f>+E5+E8+E10+E17+E19+E28+E30+E36+E38+E49+E51+E67+E68+E72+E74+E82+E85+E94+E96+E102+E103+E107+E109+E112+E118+E124+E126+E129+E139+E141+E152+E153+E161+E163+E166+E168+E177+E179+E187+E189+E196+E204</f>
        <v>6738.6799999999994</v>
      </c>
      <c r="F213" s="15"/>
    </row>
    <row r="214" spans="1:8">
      <c r="E214" s="43">
        <f>+E205+E195+E190+E188+E180+E178+E169+E167+E164+E162+E154+E151+E142+E140+E128+E127+E125+E119+E113+E110+E108+E105+E104+E97+E95+E86+E84+E75+E73+E70+E69+E52+E50+E39+E37+E31+E29+E21+E20+E11+E9+E6</f>
        <v>1078.1999999999998</v>
      </c>
      <c r="F214" s="15"/>
    </row>
  </sheetData>
  <autoFilter ref="A2:I21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topLeftCell="A248" workbookViewId="0">
      <selection activeCell="B278" sqref="B278"/>
    </sheetView>
  </sheetViews>
  <sheetFormatPr baseColWidth="10" defaultRowHeight="11.25"/>
  <cols>
    <col min="1" max="1" width="11.42578125" style="1"/>
    <col min="2" max="2" width="95.7109375" style="1" bestFit="1" customWidth="1"/>
    <col min="3" max="3" width="9.85546875" style="1" bestFit="1" customWidth="1"/>
    <col min="4" max="4" width="3.5703125" style="16" bestFit="1" customWidth="1"/>
    <col min="5" max="5" width="9.85546875" style="1" bestFit="1" customWidth="1"/>
    <col min="6" max="6" width="3.5703125" style="15" bestFit="1" customWidth="1"/>
    <col min="7" max="7" width="11.5703125" style="1" bestFit="1" customWidth="1"/>
    <col min="8" max="8" width="18.85546875" style="46" bestFit="1" customWidth="1"/>
    <col min="9" max="9" width="24.7109375" style="47" bestFit="1" customWidth="1"/>
    <col min="10" max="16384" width="11.42578125" style="1"/>
  </cols>
  <sheetData>
    <row r="1" spans="1:8">
      <c r="G1" s="8">
        <v>117571.11999999968</v>
      </c>
    </row>
    <row r="2" spans="1:8">
      <c r="A2" s="31" t="s">
        <v>0</v>
      </c>
      <c r="B2" s="31" t="s">
        <v>1</v>
      </c>
      <c r="C2" s="31" t="s">
        <v>2</v>
      </c>
      <c r="E2" s="31" t="s">
        <v>3</v>
      </c>
      <c r="G2" s="31" t="s">
        <v>4</v>
      </c>
    </row>
    <row r="3" spans="1:8">
      <c r="A3" s="7">
        <v>42857</v>
      </c>
      <c r="B3" s="1" t="s">
        <v>1340</v>
      </c>
      <c r="C3" s="8">
        <v>51131.99</v>
      </c>
      <c r="D3" s="17" t="s">
        <v>367</v>
      </c>
      <c r="E3" s="8"/>
      <c r="F3" s="14"/>
      <c r="G3" s="8">
        <f>+G1+C3-E3</f>
        <v>168703.10999999967</v>
      </c>
      <c r="H3" s="46" t="s">
        <v>1341</v>
      </c>
    </row>
    <row r="4" spans="1:8">
      <c r="A4" s="3">
        <v>42857</v>
      </c>
      <c r="B4" s="6" t="s">
        <v>1342</v>
      </c>
      <c r="C4" s="5"/>
      <c r="D4" s="17"/>
      <c r="E4" s="5">
        <v>97.33</v>
      </c>
      <c r="F4" s="14">
        <v>20</v>
      </c>
      <c r="G4" s="5">
        <f>+G3+C4-E4</f>
        <v>168605.77999999968</v>
      </c>
    </row>
    <row r="5" spans="1:8">
      <c r="A5" s="3">
        <v>42857</v>
      </c>
      <c r="B5" s="4" t="s">
        <v>1343</v>
      </c>
      <c r="C5" s="5"/>
      <c r="D5" s="17"/>
      <c r="E5" s="5">
        <v>608.29</v>
      </c>
      <c r="F5" s="14">
        <v>20</v>
      </c>
      <c r="G5" s="5">
        <f t="shared" ref="G5:G68" si="0">+G4+C5-E5</f>
        <v>167997.48999999967</v>
      </c>
    </row>
    <row r="6" spans="1:8">
      <c r="A6" s="3">
        <v>42857</v>
      </c>
      <c r="B6" s="4" t="s">
        <v>1344</v>
      </c>
      <c r="C6" s="5"/>
      <c r="D6" s="17"/>
      <c r="E6" s="5">
        <v>254.1</v>
      </c>
      <c r="F6" s="14">
        <v>20</v>
      </c>
      <c r="G6" s="5">
        <f t="shared" si="0"/>
        <v>167743.38999999966</v>
      </c>
    </row>
    <row r="7" spans="1:8">
      <c r="A7" s="3">
        <v>42857</v>
      </c>
      <c r="B7" s="6" t="s">
        <v>1345</v>
      </c>
      <c r="C7" s="5"/>
      <c r="D7" s="17"/>
      <c r="E7" s="5">
        <v>40.659999999999997</v>
      </c>
      <c r="F7" s="14">
        <v>20</v>
      </c>
      <c r="G7" s="5">
        <f t="shared" si="0"/>
        <v>167702.72999999966</v>
      </c>
    </row>
    <row r="8" spans="1:8">
      <c r="A8" s="7">
        <v>42857</v>
      </c>
      <c r="B8" s="1" t="s">
        <v>1346</v>
      </c>
      <c r="C8" s="8">
        <v>18294.68</v>
      </c>
      <c r="D8" s="17" t="s">
        <v>362</v>
      </c>
      <c r="E8" s="8"/>
      <c r="F8" s="14"/>
      <c r="G8" s="8">
        <f t="shared" si="0"/>
        <v>185997.40999999965</v>
      </c>
      <c r="H8" s="46" t="s">
        <v>1347</v>
      </c>
    </row>
    <row r="9" spans="1:8">
      <c r="A9" s="3">
        <v>42857</v>
      </c>
      <c r="B9" s="4" t="s">
        <v>1348</v>
      </c>
      <c r="C9" s="5"/>
      <c r="D9" s="17"/>
      <c r="E9" s="5">
        <v>204.06</v>
      </c>
      <c r="F9" s="14">
        <v>20</v>
      </c>
      <c r="G9" s="5">
        <f t="shared" si="0"/>
        <v>185793.34999999966</v>
      </c>
    </row>
    <row r="10" spans="1:8">
      <c r="A10" s="3">
        <v>42857</v>
      </c>
      <c r="B10" s="6" t="s">
        <v>1349</v>
      </c>
      <c r="C10" s="5"/>
      <c r="D10" s="17"/>
      <c r="E10" s="5">
        <v>32.65</v>
      </c>
      <c r="F10" s="14">
        <v>20</v>
      </c>
      <c r="G10" s="5">
        <f t="shared" si="0"/>
        <v>185760.69999999966</v>
      </c>
    </row>
    <row r="11" spans="1:8">
      <c r="A11" s="3">
        <v>42857</v>
      </c>
      <c r="B11" s="4" t="s">
        <v>1350</v>
      </c>
      <c r="C11" s="5"/>
      <c r="D11" s="17"/>
      <c r="E11" s="5">
        <v>97.8</v>
      </c>
      <c r="F11" s="14">
        <v>20</v>
      </c>
      <c r="G11" s="5">
        <f t="shared" si="0"/>
        <v>185662.89999999967</v>
      </c>
    </row>
    <row r="12" spans="1:8">
      <c r="A12" s="3">
        <v>42857</v>
      </c>
      <c r="B12" s="6" t="s">
        <v>1351</v>
      </c>
      <c r="C12" s="5"/>
      <c r="D12" s="17"/>
      <c r="E12" s="5">
        <v>15.65</v>
      </c>
      <c r="F12" s="14">
        <v>20</v>
      </c>
      <c r="G12" s="5">
        <f t="shared" si="0"/>
        <v>185647.24999999968</v>
      </c>
    </row>
    <row r="13" spans="1:8">
      <c r="A13" s="7">
        <v>42857</v>
      </c>
      <c r="B13" s="1" t="s">
        <v>1352</v>
      </c>
      <c r="C13" s="8">
        <v>3600</v>
      </c>
      <c r="D13" s="17" t="s">
        <v>363</v>
      </c>
      <c r="E13" s="8"/>
      <c r="F13" s="14"/>
      <c r="G13" s="8">
        <f t="shared" si="0"/>
        <v>189247.24999999968</v>
      </c>
      <c r="H13" s="46" t="s">
        <v>1353</v>
      </c>
    </row>
    <row r="14" spans="1:8">
      <c r="A14" s="3">
        <v>42857</v>
      </c>
      <c r="B14" s="4" t="s">
        <v>1354</v>
      </c>
      <c r="C14" s="5"/>
      <c r="D14" s="17"/>
      <c r="E14" s="5">
        <v>78.12</v>
      </c>
      <c r="F14" s="14">
        <v>20</v>
      </c>
      <c r="G14" s="5">
        <f t="shared" si="0"/>
        <v>189169.12999999968</v>
      </c>
    </row>
    <row r="15" spans="1:8">
      <c r="A15" s="3">
        <v>42857</v>
      </c>
      <c r="B15" s="6" t="s">
        <v>1355</v>
      </c>
      <c r="C15" s="5"/>
      <c r="D15" s="17"/>
      <c r="E15" s="5">
        <v>12.5</v>
      </c>
      <c r="F15" s="14">
        <v>20</v>
      </c>
      <c r="G15" s="5">
        <f t="shared" si="0"/>
        <v>189156.62999999968</v>
      </c>
    </row>
    <row r="16" spans="1:8">
      <c r="A16" s="7">
        <v>42857</v>
      </c>
      <c r="B16" s="1" t="s">
        <v>1356</v>
      </c>
      <c r="C16" s="8">
        <v>100000</v>
      </c>
      <c r="D16" s="17">
        <v>4</v>
      </c>
      <c r="E16" s="8"/>
      <c r="F16" s="14"/>
      <c r="G16" s="10">
        <f t="shared" si="0"/>
        <v>289156.62999999966</v>
      </c>
      <c r="H16" s="46" t="s">
        <v>1357</v>
      </c>
    </row>
    <row r="17" spans="1:8">
      <c r="A17" s="7">
        <v>42857</v>
      </c>
      <c r="B17" s="1" t="s">
        <v>1358</v>
      </c>
      <c r="C17" s="8">
        <v>80000</v>
      </c>
      <c r="D17" s="17">
        <v>2</v>
      </c>
      <c r="E17" s="8"/>
      <c r="F17" s="14"/>
      <c r="G17" s="10">
        <f t="shared" si="0"/>
        <v>369156.62999999966</v>
      </c>
      <c r="H17" s="46" t="s">
        <v>1359</v>
      </c>
    </row>
    <row r="18" spans="1:8">
      <c r="A18" s="7">
        <v>42857</v>
      </c>
      <c r="B18" s="1" t="s">
        <v>1360</v>
      </c>
      <c r="C18" s="8">
        <v>30000</v>
      </c>
      <c r="D18" s="17">
        <v>1</v>
      </c>
      <c r="E18" s="8"/>
      <c r="F18" s="14"/>
      <c r="G18" s="10">
        <f t="shared" si="0"/>
        <v>399156.62999999966</v>
      </c>
      <c r="H18" s="46" t="s">
        <v>1361</v>
      </c>
    </row>
    <row r="19" spans="1:8">
      <c r="A19" s="7">
        <v>42857</v>
      </c>
      <c r="B19" s="1" t="s">
        <v>1362</v>
      </c>
      <c r="C19" s="8">
        <v>1169</v>
      </c>
      <c r="D19" s="17">
        <v>6</v>
      </c>
      <c r="E19" s="8"/>
      <c r="F19" s="14"/>
      <c r="G19" s="10">
        <f t="shared" si="0"/>
        <v>400325.62999999966</v>
      </c>
      <c r="H19" s="46" t="s">
        <v>1363</v>
      </c>
    </row>
    <row r="20" spans="1:8">
      <c r="A20" s="7">
        <v>42857</v>
      </c>
      <c r="B20" s="1" t="s">
        <v>1364</v>
      </c>
      <c r="C20" s="8"/>
      <c r="D20" s="17"/>
      <c r="E20" s="8">
        <v>390000</v>
      </c>
      <c r="F20" s="14">
        <v>1</v>
      </c>
      <c r="G20" s="10">
        <f t="shared" si="0"/>
        <v>10325.629999999655</v>
      </c>
    </row>
    <row r="21" spans="1:8">
      <c r="A21" s="7">
        <v>42857</v>
      </c>
      <c r="B21" s="1" t="s">
        <v>1365</v>
      </c>
      <c r="C21" s="8">
        <v>42000</v>
      </c>
      <c r="D21" s="17">
        <v>3</v>
      </c>
      <c r="E21" s="8"/>
      <c r="F21" s="14"/>
      <c r="G21" s="10">
        <f t="shared" si="0"/>
        <v>52325.629999999655</v>
      </c>
      <c r="H21" s="46" t="s">
        <v>1366</v>
      </c>
    </row>
    <row r="22" spans="1:8">
      <c r="A22" s="7">
        <v>42857</v>
      </c>
      <c r="B22" s="1" t="s">
        <v>1367</v>
      </c>
      <c r="C22" s="8">
        <v>0</v>
      </c>
      <c r="D22" s="17"/>
      <c r="E22" s="8"/>
      <c r="F22" s="14"/>
      <c r="G22" s="10">
        <f t="shared" si="0"/>
        <v>52325.629999999655</v>
      </c>
    </row>
    <row r="23" spans="1:8">
      <c r="A23" s="7">
        <v>42858</v>
      </c>
      <c r="B23" s="1" t="s">
        <v>1368</v>
      </c>
      <c r="C23" s="8">
        <v>34586.97</v>
      </c>
      <c r="D23" s="17">
        <v>5</v>
      </c>
      <c r="E23" s="8"/>
      <c r="F23" s="14"/>
      <c r="G23" s="10">
        <f t="shared" si="0"/>
        <v>86912.599999999657</v>
      </c>
      <c r="H23" s="46" t="s">
        <v>1369</v>
      </c>
    </row>
    <row r="24" spans="1:8">
      <c r="A24" s="3">
        <v>42858</v>
      </c>
      <c r="B24" s="4" t="s">
        <v>1370</v>
      </c>
      <c r="C24" s="5"/>
      <c r="D24" s="17"/>
      <c r="E24" s="5">
        <v>427.01</v>
      </c>
      <c r="F24" s="14">
        <v>20</v>
      </c>
      <c r="G24" s="5">
        <f t="shared" si="0"/>
        <v>86485.589999999662</v>
      </c>
    </row>
    <row r="25" spans="1:8">
      <c r="A25" s="3">
        <v>42858</v>
      </c>
      <c r="B25" s="6" t="s">
        <v>1371</v>
      </c>
      <c r="C25" s="5"/>
      <c r="D25" s="17"/>
      <c r="E25" s="5">
        <v>68.319999999999993</v>
      </c>
      <c r="F25" s="14">
        <v>20</v>
      </c>
      <c r="G25" s="5">
        <f t="shared" si="0"/>
        <v>86417.269999999655</v>
      </c>
    </row>
    <row r="26" spans="1:8">
      <c r="A26" s="3">
        <v>42858</v>
      </c>
      <c r="B26" s="4" t="s">
        <v>1372</v>
      </c>
      <c r="C26" s="5"/>
      <c r="D26" s="17"/>
      <c r="E26" s="5">
        <v>164.01</v>
      </c>
      <c r="F26" s="14">
        <v>20</v>
      </c>
      <c r="G26" s="5">
        <f t="shared" si="0"/>
        <v>86253.25999999966</v>
      </c>
    </row>
    <row r="27" spans="1:8">
      <c r="A27" s="3">
        <v>42858</v>
      </c>
      <c r="B27" s="6" t="s">
        <v>1373</v>
      </c>
      <c r="C27" s="5"/>
      <c r="D27" s="17"/>
      <c r="E27" s="5">
        <v>26.24</v>
      </c>
      <c r="F27" s="14">
        <v>20</v>
      </c>
      <c r="G27" s="5">
        <f t="shared" si="0"/>
        <v>86227.019999999655</v>
      </c>
    </row>
    <row r="28" spans="1:8">
      <c r="A28" s="7">
        <v>42858</v>
      </c>
      <c r="B28" s="1" t="s">
        <v>1374</v>
      </c>
      <c r="C28" s="8">
        <v>11000</v>
      </c>
      <c r="D28" s="17">
        <v>76</v>
      </c>
      <c r="E28" s="8"/>
      <c r="F28" s="14"/>
      <c r="G28" s="10">
        <f t="shared" si="0"/>
        <v>97227.019999999655</v>
      </c>
      <c r="H28" s="46" t="s">
        <v>1375</v>
      </c>
    </row>
    <row r="29" spans="1:8">
      <c r="A29" s="7">
        <v>42858</v>
      </c>
      <c r="B29" s="1" t="s">
        <v>1376</v>
      </c>
      <c r="C29" s="8">
        <v>285000</v>
      </c>
      <c r="D29" s="17">
        <v>7</v>
      </c>
      <c r="E29" s="8"/>
      <c r="F29" s="14"/>
      <c r="G29" s="10">
        <f t="shared" si="0"/>
        <v>382227.01999999967</v>
      </c>
      <c r="H29" s="46" t="s">
        <v>1377</v>
      </c>
    </row>
    <row r="30" spans="1:8">
      <c r="A30" s="7">
        <v>42858</v>
      </c>
      <c r="B30" s="1" t="s">
        <v>1378</v>
      </c>
      <c r="C30" s="8"/>
      <c r="D30" s="17"/>
      <c r="E30" s="8">
        <v>372000</v>
      </c>
      <c r="F30" s="14">
        <v>4</v>
      </c>
      <c r="G30" s="10">
        <f t="shared" si="0"/>
        <v>10227.019999999669</v>
      </c>
    </row>
    <row r="31" spans="1:8">
      <c r="A31" s="7">
        <v>42858</v>
      </c>
      <c r="B31" s="1" t="s">
        <v>1379</v>
      </c>
      <c r="C31" s="8">
        <v>7450</v>
      </c>
      <c r="D31" s="17">
        <v>11</v>
      </c>
      <c r="E31" s="8"/>
      <c r="F31" s="14"/>
      <c r="G31" s="10">
        <f t="shared" si="0"/>
        <v>17677.019999999669</v>
      </c>
      <c r="H31" s="46" t="s">
        <v>1380</v>
      </c>
    </row>
    <row r="32" spans="1:8">
      <c r="A32" s="7">
        <v>42858</v>
      </c>
      <c r="B32" s="1" t="s">
        <v>1381</v>
      </c>
      <c r="C32" s="8">
        <v>29200</v>
      </c>
      <c r="D32" s="17">
        <v>8</v>
      </c>
      <c r="E32" s="8"/>
      <c r="F32" s="14"/>
      <c r="G32" s="10">
        <f t="shared" si="0"/>
        <v>46877.019999999669</v>
      </c>
      <c r="H32" s="46" t="s">
        <v>1382</v>
      </c>
    </row>
    <row r="33" spans="1:9">
      <c r="A33" s="7">
        <v>42858</v>
      </c>
      <c r="B33" s="1" t="s">
        <v>1383</v>
      </c>
      <c r="C33" s="8">
        <v>0</v>
      </c>
      <c r="D33" s="17"/>
      <c r="E33" s="8"/>
      <c r="F33" s="14"/>
      <c r="G33" s="10">
        <f t="shared" si="0"/>
        <v>46877.019999999669</v>
      </c>
    </row>
    <row r="34" spans="1:9">
      <c r="A34" s="3">
        <v>42859</v>
      </c>
      <c r="B34" s="4" t="s">
        <v>1384</v>
      </c>
      <c r="C34" s="5"/>
      <c r="D34" s="17"/>
      <c r="E34" s="5">
        <v>200.08</v>
      </c>
      <c r="F34" s="14">
        <v>20</v>
      </c>
      <c r="G34" s="5">
        <f t="shared" si="0"/>
        <v>46676.939999999668</v>
      </c>
    </row>
    <row r="35" spans="1:9">
      <c r="A35" s="3">
        <v>42859</v>
      </c>
      <c r="B35" s="4" t="s">
        <v>1385</v>
      </c>
      <c r="C35" s="5"/>
      <c r="D35" s="17"/>
      <c r="E35" s="5">
        <v>23.72</v>
      </c>
      <c r="F35" s="14">
        <v>20</v>
      </c>
      <c r="G35" s="5">
        <f t="shared" si="0"/>
        <v>46653.219999999666</v>
      </c>
    </row>
    <row r="36" spans="1:9">
      <c r="A36" s="7">
        <v>42859</v>
      </c>
      <c r="B36" s="1" t="s">
        <v>1386</v>
      </c>
      <c r="C36" s="8">
        <v>11376.94</v>
      </c>
      <c r="D36" s="17">
        <v>10</v>
      </c>
      <c r="E36" s="8"/>
      <c r="F36" s="14"/>
      <c r="G36" s="10">
        <f t="shared" si="0"/>
        <v>58030.159999999669</v>
      </c>
      <c r="H36" s="46" t="s">
        <v>1387</v>
      </c>
    </row>
    <row r="37" spans="1:9">
      <c r="A37" s="3">
        <v>42859</v>
      </c>
      <c r="B37" s="6" t="s">
        <v>1388</v>
      </c>
      <c r="C37" s="5"/>
      <c r="D37" s="17"/>
      <c r="E37" s="5">
        <v>32.01</v>
      </c>
      <c r="F37" s="14">
        <v>20</v>
      </c>
      <c r="G37" s="5">
        <f t="shared" si="0"/>
        <v>57998.149999999667</v>
      </c>
    </row>
    <row r="38" spans="1:9">
      <c r="A38" s="3">
        <v>42859</v>
      </c>
      <c r="B38" s="6" t="s">
        <v>1389</v>
      </c>
      <c r="C38" s="5"/>
      <c r="D38" s="17"/>
      <c r="E38" s="5">
        <v>3.8</v>
      </c>
      <c r="F38" s="14">
        <v>20</v>
      </c>
      <c r="G38" s="5">
        <f t="shared" si="0"/>
        <v>57994.349999999664</v>
      </c>
    </row>
    <row r="39" spans="1:9">
      <c r="A39" s="7">
        <v>42859</v>
      </c>
      <c r="B39" s="1" t="s">
        <v>1390</v>
      </c>
      <c r="C39" s="8">
        <v>31000</v>
      </c>
      <c r="D39" s="17">
        <v>9</v>
      </c>
      <c r="E39" s="8"/>
      <c r="F39" s="14"/>
      <c r="G39" s="10">
        <f t="shared" si="0"/>
        <v>88994.349999999657</v>
      </c>
      <c r="H39" s="46" t="s">
        <v>1391</v>
      </c>
    </row>
    <row r="40" spans="1:9">
      <c r="A40" s="7">
        <v>42859</v>
      </c>
      <c r="B40" s="1" t="s">
        <v>1392</v>
      </c>
      <c r="C40" s="8">
        <v>0</v>
      </c>
      <c r="D40" s="17"/>
      <c r="E40" s="8"/>
      <c r="F40" s="14"/>
      <c r="G40" s="10">
        <f t="shared" si="0"/>
        <v>88994.349999999657</v>
      </c>
    </row>
    <row r="41" spans="1:9">
      <c r="A41" s="3">
        <v>42860</v>
      </c>
      <c r="B41" s="4" t="s">
        <v>1393</v>
      </c>
      <c r="C41" s="5"/>
      <c r="D41" s="17"/>
      <c r="E41" s="5">
        <v>139.37</v>
      </c>
      <c r="F41" s="14">
        <v>20</v>
      </c>
      <c r="G41" s="5">
        <f t="shared" si="0"/>
        <v>88854.979999999661</v>
      </c>
    </row>
    <row r="42" spans="1:9">
      <c r="A42" s="3">
        <v>42860</v>
      </c>
      <c r="B42" s="4" t="s">
        <v>1394</v>
      </c>
      <c r="C42" s="5"/>
      <c r="D42" s="17"/>
      <c r="E42" s="5">
        <v>37.06</v>
      </c>
      <c r="F42" s="14">
        <v>20</v>
      </c>
      <c r="G42" s="5">
        <f t="shared" si="0"/>
        <v>88817.919999999664</v>
      </c>
    </row>
    <row r="43" spans="1:9">
      <c r="A43" s="3">
        <v>42860</v>
      </c>
      <c r="B43" s="6" t="s">
        <v>1395</v>
      </c>
      <c r="C43" s="5"/>
      <c r="D43" s="17"/>
      <c r="E43" s="5">
        <v>22.3</v>
      </c>
      <c r="F43" s="14">
        <v>20</v>
      </c>
      <c r="G43" s="5">
        <f t="shared" si="0"/>
        <v>88795.619999999661</v>
      </c>
    </row>
    <row r="44" spans="1:9">
      <c r="A44" s="3">
        <v>42860</v>
      </c>
      <c r="B44" s="6" t="s">
        <v>1396</v>
      </c>
      <c r="C44" s="5"/>
      <c r="D44" s="17"/>
      <c r="E44" s="5">
        <v>5.93</v>
      </c>
      <c r="F44" s="14">
        <v>20</v>
      </c>
      <c r="G44" s="5">
        <f t="shared" si="0"/>
        <v>88789.689999999668</v>
      </c>
    </row>
    <row r="45" spans="1:9">
      <c r="A45" s="7">
        <v>42860</v>
      </c>
      <c r="B45" s="1" t="s">
        <v>1397</v>
      </c>
      <c r="C45" s="36">
        <v>9791.6299999999992</v>
      </c>
      <c r="D45" s="17">
        <v>12</v>
      </c>
      <c r="E45" s="8"/>
      <c r="F45" s="14"/>
      <c r="G45" s="10">
        <f t="shared" si="0"/>
        <v>98581.319999999672</v>
      </c>
      <c r="H45" s="46" t="s">
        <v>1398</v>
      </c>
    </row>
    <row r="46" spans="1:9">
      <c r="A46" s="48">
        <v>42860</v>
      </c>
      <c r="B46" s="49" t="s">
        <v>1399</v>
      </c>
      <c r="C46" s="50">
        <v>183694.5</v>
      </c>
      <c r="D46" s="59">
        <v>13</v>
      </c>
      <c r="E46" s="51"/>
      <c r="F46" s="61"/>
      <c r="G46" s="10">
        <f t="shared" si="0"/>
        <v>282275.81999999966</v>
      </c>
      <c r="H46" s="46" t="s">
        <v>1400</v>
      </c>
      <c r="I46" s="47" t="s">
        <v>1401</v>
      </c>
    </row>
    <row r="47" spans="1:9">
      <c r="A47" s="7">
        <v>42860</v>
      </c>
      <c r="B47" s="1" t="s">
        <v>1402</v>
      </c>
      <c r="C47" s="8">
        <v>0</v>
      </c>
      <c r="D47" s="17"/>
      <c r="E47" s="8"/>
      <c r="F47" s="14"/>
      <c r="G47" s="10">
        <f t="shared" si="0"/>
        <v>282275.81999999966</v>
      </c>
    </row>
    <row r="48" spans="1:9">
      <c r="A48" s="7">
        <v>42860</v>
      </c>
      <c r="B48" s="1" t="s">
        <v>1403</v>
      </c>
      <c r="C48" s="8">
        <v>6285.52</v>
      </c>
      <c r="D48" s="17">
        <v>18</v>
      </c>
      <c r="E48" s="8"/>
      <c r="F48" s="14"/>
      <c r="G48" s="10">
        <f t="shared" si="0"/>
        <v>288561.33999999968</v>
      </c>
      <c r="H48" s="46" t="s">
        <v>1404</v>
      </c>
    </row>
    <row r="49" spans="1:9">
      <c r="A49" s="7">
        <v>42860</v>
      </c>
      <c r="B49" s="1" t="s">
        <v>1405</v>
      </c>
      <c r="C49" s="8"/>
      <c r="D49" s="17"/>
      <c r="E49" s="8">
        <v>278000</v>
      </c>
      <c r="F49" s="14">
        <v>5</v>
      </c>
      <c r="G49" s="10">
        <f t="shared" si="0"/>
        <v>10561.339999999676</v>
      </c>
    </row>
    <row r="50" spans="1:9">
      <c r="A50" s="7">
        <v>42860</v>
      </c>
      <c r="B50" s="1" t="s">
        <v>1406</v>
      </c>
      <c r="C50" s="8">
        <v>1995</v>
      </c>
      <c r="D50" s="17">
        <v>31</v>
      </c>
      <c r="E50" s="8"/>
      <c r="F50" s="14"/>
      <c r="G50" s="10">
        <f t="shared" si="0"/>
        <v>12556.339999999676</v>
      </c>
      <c r="H50" s="46" t="s">
        <v>1407</v>
      </c>
    </row>
    <row r="51" spans="1:9">
      <c r="A51" s="7">
        <v>42863</v>
      </c>
      <c r="B51" s="1" t="s">
        <v>1408</v>
      </c>
      <c r="C51" s="8">
        <v>170000</v>
      </c>
      <c r="D51" s="17">
        <v>15</v>
      </c>
      <c r="E51" s="8"/>
      <c r="F51" s="14"/>
      <c r="G51" s="10">
        <f t="shared" si="0"/>
        <v>182556.33999999968</v>
      </c>
      <c r="H51" s="46" t="s">
        <v>1409</v>
      </c>
      <c r="I51" s="47" t="s">
        <v>1410</v>
      </c>
    </row>
    <row r="52" spans="1:9">
      <c r="A52" s="7">
        <v>42863</v>
      </c>
      <c r="B52" s="1" t="s">
        <v>1411</v>
      </c>
      <c r="C52" s="8"/>
      <c r="D52" s="17"/>
      <c r="E52" s="8"/>
      <c r="F52" s="14"/>
      <c r="G52" s="10">
        <f t="shared" si="0"/>
        <v>182556.33999999968</v>
      </c>
    </row>
    <row r="53" spans="1:9">
      <c r="A53" s="7">
        <v>42863</v>
      </c>
      <c r="B53" s="1" t="s">
        <v>1412</v>
      </c>
      <c r="C53" s="8">
        <v>51078.78</v>
      </c>
      <c r="D53" s="17">
        <v>16</v>
      </c>
      <c r="E53" s="8"/>
      <c r="F53" s="14"/>
      <c r="G53" s="10">
        <f t="shared" si="0"/>
        <v>233635.11999999968</v>
      </c>
      <c r="H53" s="46" t="s">
        <v>1413</v>
      </c>
    </row>
    <row r="54" spans="1:9">
      <c r="A54" s="3">
        <v>42863</v>
      </c>
      <c r="B54" s="4" t="s">
        <v>1414</v>
      </c>
      <c r="C54" s="5"/>
      <c r="D54" s="17"/>
      <c r="E54" s="5">
        <v>759.37</v>
      </c>
      <c r="F54" s="14">
        <v>20</v>
      </c>
      <c r="G54" s="5">
        <f t="shared" si="0"/>
        <v>232875.74999999968</v>
      </c>
    </row>
    <row r="55" spans="1:9">
      <c r="A55" s="3">
        <v>42863</v>
      </c>
      <c r="B55" s="6" t="s">
        <v>1415</v>
      </c>
      <c r="C55" s="5"/>
      <c r="D55" s="17"/>
      <c r="E55" s="5">
        <v>121.5</v>
      </c>
      <c r="F55" s="14">
        <v>20</v>
      </c>
      <c r="G55" s="5">
        <f t="shared" si="0"/>
        <v>232754.24999999968</v>
      </c>
    </row>
    <row r="56" spans="1:9">
      <c r="A56" s="3">
        <v>42863</v>
      </c>
      <c r="B56" s="4" t="s">
        <v>1416</v>
      </c>
      <c r="C56" s="5"/>
      <c r="D56" s="17"/>
      <c r="E56" s="5">
        <v>176.93</v>
      </c>
      <c r="F56" s="14">
        <v>20</v>
      </c>
      <c r="G56" s="5">
        <f t="shared" si="0"/>
        <v>232577.31999999969</v>
      </c>
    </row>
    <row r="57" spans="1:9">
      <c r="A57" s="3">
        <v>42863</v>
      </c>
      <c r="B57" s="6" t="s">
        <v>1417</v>
      </c>
      <c r="C57" s="5"/>
      <c r="D57" s="17"/>
      <c r="E57" s="5">
        <v>28.31</v>
      </c>
      <c r="F57" s="14">
        <v>20</v>
      </c>
      <c r="G57" s="5">
        <f t="shared" si="0"/>
        <v>232549.00999999969</v>
      </c>
    </row>
    <row r="58" spans="1:9">
      <c r="A58" s="7">
        <v>42863</v>
      </c>
      <c r="B58" s="1" t="s">
        <v>1418</v>
      </c>
      <c r="C58" s="8">
        <v>31973.59</v>
      </c>
      <c r="D58" s="17">
        <v>19</v>
      </c>
      <c r="E58" s="8"/>
      <c r="F58" s="14"/>
      <c r="G58" s="10">
        <f t="shared" si="0"/>
        <v>264522.59999999969</v>
      </c>
      <c r="H58" s="46" t="s">
        <v>1419</v>
      </c>
    </row>
    <row r="59" spans="1:9">
      <c r="A59" s="3">
        <v>42863</v>
      </c>
      <c r="B59" s="4" t="s">
        <v>1420</v>
      </c>
      <c r="C59" s="5"/>
      <c r="D59" s="17"/>
      <c r="E59" s="5">
        <v>179.22</v>
      </c>
      <c r="F59" s="14">
        <v>20</v>
      </c>
      <c r="G59" s="5">
        <f t="shared" si="0"/>
        <v>264343.37999999971</v>
      </c>
    </row>
    <row r="60" spans="1:9">
      <c r="A60" s="3">
        <v>42863</v>
      </c>
      <c r="B60" s="6" t="s">
        <v>1421</v>
      </c>
      <c r="C60" s="5"/>
      <c r="D60" s="17"/>
      <c r="E60" s="5">
        <v>28.67</v>
      </c>
      <c r="F60" s="14">
        <v>20</v>
      </c>
      <c r="G60" s="5">
        <f t="shared" si="0"/>
        <v>264314.70999999973</v>
      </c>
    </row>
    <row r="61" spans="1:9">
      <c r="A61" s="3">
        <v>42863</v>
      </c>
      <c r="B61" s="4" t="s">
        <v>1422</v>
      </c>
      <c r="C61" s="5"/>
      <c r="D61" s="17"/>
      <c r="E61" s="5">
        <v>211.41</v>
      </c>
      <c r="F61" s="14">
        <v>20</v>
      </c>
      <c r="G61" s="5">
        <f t="shared" si="0"/>
        <v>264103.29999999976</v>
      </c>
    </row>
    <row r="62" spans="1:9">
      <c r="A62" s="3">
        <v>42863</v>
      </c>
      <c r="B62" s="6" t="s">
        <v>1423</v>
      </c>
      <c r="C62" s="5"/>
      <c r="D62" s="17"/>
      <c r="E62" s="5">
        <v>33.83</v>
      </c>
      <c r="F62" s="14">
        <v>20</v>
      </c>
      <c r="G62" s="5">
        <f t="shared" si="0"/>
        <v>264069.46999999974</v>
      </c>
    </row>
    <row r="63" spans="1:9">
      <c r="A63" s="3">
        <v>42863</v>
      </c>
      <c r="B63" s="4" t="s">
        <v>1424</v>
      </c>
      <c r="C63" s="5"/>
      <c r="D63" s="17"/>
      <c r="E63" s="5">
        <v>105.63</v>
      </c>
      <c r="F63" s="14">
        <v>20</v>
      </c>
      <c r="G63" s="5">
        <f t="shared" si="0"/>
        <v>263963.83999999973</v>
      </c>
    </row>
    <row r="64" spans="1:9">
      <c r="A64" s="3">
        <v>42863</v>
      </c>
      <c r="B64" s="6" t="s">
        <v>1425</v>
      </c>
      <c r="C64" s="5"/>
      <c r="D64" s="17"/>
      <c r="E64" s="5">
        <v>16.899999999999999</v>
      </c>
      <c r="F64" s="14">
        <v>20</v>
      </c>
      <c r="G64" s="5">
        <f t="shared" si="0"/>
        <v>263946.93999999971</v>
      </c>
    </row>
    <row r="65" spans="1:8">
      <c r="A65" s="7">
        <v>42863</v>
      </c>
      <c r="B65" s="52" t="s">
        <v>1426</v>
      </c>
      <c r="C65" s="8">
        <v>1000</v>
      </c>
      <c r="D65" s="17">
        <v>20</v>
      </c>
      <c r="E65" s="8"/>
      <c r="F65" s="14"/>
      <c r="G65" s="10">
        <f t="shared" si="0"/>
        <v>264946.93999999971</v>
      </c>
      <c r="H65" s="46" t="s">
        <v>1427</v>
      </c>
    </row>
    <row r="66" spans="1:8">
      <c r="A66" s="3">
        <v>42863</v>
      </c>
      <c r="B66" s="4" t="s">
        <v>1428</v>
      </c>
      <c r="C66" s="5"/>
      <c r="D66" s="17"/>
      <c r="E66" s="5">
        <v>21.7</v>
      </c>
      <c r="F66" s="14">
        <v>20</v>
      </c>
      <c r="G66" s="5">
        <f t="shared" si="0"/>
        <v>264925.2399999997</v>
      </c>
    </row>
    <row r="67" spans="1:8">
      <c r="A67" s="3">
        <v>42863</v>
      </c>
      <c r="B67" s="6" t="s">
        <v>1429</v>
      </c>
      <c r="C67" s="5"/>
      <c r="D67" s="17"/>
      <c r="E67" s="5">
        <v>3.47</v>
      </c>
      <c r="F67" s="14">
        <v>20</v>
      </c>
      <c r="G67" s="5">
        <f t="shared" si="0"/>
        <v>264921.76999999973</v>
      </c>
    </row>
    <row r="68" spans="1:8">
      <c r="A68" s="7">
        <v>42863</v>
      </c>
      <c r="B68" s="1" t="s">
        <v>1430</v>
      </c>
      <c r="C68" s="8">
        <v>20000</v>
      </c>
      <c r="D68" s="17">
        <v>22</v>
      </c>
      <c r="E68" s="8"/>
      <c r="F68" s="14"/>
      <c r="G68" s="10">
        <f t="shared" si="0"/>
        <v>284921.76999999973</v>
      </c>
      <c r="H68" s="46" t="s">
        <v>1431</v>
      </c>
    </row>
    <row r="69" spans="1:8">
      <c r="A69" s="7">
        <v>42863</v>
      </c>
      <c r="B69" s="1" t="s">
        <v>1432</v>
      </c>
      <c r="C69" s="8">
        <v>86400</v>
      </c>
      <c r="D69" s="17">
        <v>21</v>
      </c>
      <c r="E69" s="8"/>
      <c r="F69" s="14"/>
      <c r="G69" s="10">
        <f t="shared" ref="G69:G132" si="1">+G68+C69-E69</f>
        <v>371321.76999999973</v>
      </c>
      <c r="H69" s="46" t="s">
        <v>1433</v>
      </c>
    </row>
    <row r="70" spans="1:8">
      <c r="A70" s="7">
        <v>42863</v>
      </c>
      <c r="B70" s="1" t="s">
        <v>1434</v>
      </c>
      <c r="C70" s="8"/>
      <c r="D70" s="17"/>
      <c r="E70" s="8">
        <v>361000</v>
      </c>
      <c r="F70" s="14">
        <v>3</v>
      </c>
      <c r="G70" s="10">
        <f t="shared" si="1"/>
        <v>10321.769999999728</v>
      </c>
    </row>
    <row r="71" spans="1:8">
      <c r="A71" s="7">
        <v>42863</v>
      </c>
      <c r="B71" s="1" t="s">
        <v>1435</v>
      </c>
      <c r="C71" s="8">
        <v>200000</v>
      </c>
      <c r="D71" s="17">
        <v>17</v>
      </c>
      <c r="E71" s="8"/>
      <c r="F71" s="14"/>
      <c r="G71" s="10">
        <f t="shared" si="1"/>
        <v>210321.76999999973</v>
      </c>
      <c r="H71" s="46" t="s">
        <v>1436</v>
      </c>
    </row>
    <row r="72" spans="1:8">
      <c r="A72" s="7">
        <v>42863</v>
      </c>
      <c r="B72" s="1" t="s">
        <v>1437</v>
      </c>
      <c r="C72" s="8">
        <v>0</v>
      </c>
      <c r="D72" s="17"/>
      <c r="E72" s="8"/>
      <c r="F72" s="14"/>
      <c r="G72" s="10">
        <f t="shared" si="1"/>
        <v>210321.76999999973</v>
      </c>
    </row>
    <row r="73" spans="1:8">
      <c r="A73" s="7">
        <v>42863</v>
      </c>
      <c r="B73" s="1" t="s">
        <v>1438</v>
      </c>
      <c r="C73" s="8">
        <v>72000</v>
      </c>
      <c r="D73" s="17">
        <v>24</v>
      </c>
      <c r="E73" s="8"/>
      <c r="F73" s="14"/>
      <c r="G73" s="10">
        <f t="shared" si="1"/>
        <v>282321.76999999973</v>
      </c>
      <c r="H73" s="46" t="s">
        <v>1439</v>
      </c>
    </row>
    <row r="74" spans="1:8">
      <c r="A74" s="7">
        <v>42863</v>
      </c>
      <c r="B74" s="1" t="s">
        <v>1440</v>
      </c>
      <c r="C74" s="8">
        <v>60355.67</v>
      </c>
      <c r="D74" s="17">
        <v>23</v>
      </c>
      <c r="E74" s="8"/>
      <c r="F74" s="14"/>
      <c r="G74" s="10">
        <f t="shared" si="1"/>
        <v>342677.43999999971</v>
      </c>
      <c r="H74" s="46" t="s">
        <v>1441</v>
      </c>
    </row>
    <row r="75" spans="1:8">
      <c r="A75" s="3">
        <v>42864</v>
      </c>
      <c r="B75" s="4" t="s">
        <v>1442</v>
      </c>
      <c r="C75" s="5"/>
      <c r="D75" s="17"/>
      <c r="E75" s="5">
        <v>151.25</v>
      </c>
      <c r="F75" s="14">
        <v>20</v>
      </c>
      <c r="G75" s="5">
        <f t="shared" si="1"/>
        <v>342526.18999999971</v>
      </c>
    </row>
    <row r="76" spans="1:8">
      <c r="A76" s="3">
        <v>42864</v>
      </c>
      <c r="B76" s="6" t="s">
        <v>1443</v>
      </c>
      <c r="C76" s="5"/>
      <c r="D76" s="17"/>
      <c r="E76" s="5">
        <v>24.2</v>
      </c>
      <c r="F76" s="14">
        <v>20</v>
      </c>
      <c r="G76" s="5">
        <f t="shared" si="1"/>
        <v>342501.9899999997</v>
      </c>
    </row>
    <row r="77" spans="1:8">
      <c r="A77" s="7">
        <v>42864</v>
      </c>
      <c r="B77" s="1" t="s">
        <v>1444</v>
      </c>
      <c r="C77" s="8">
        <v>19149</v>
      </c>
      <c r="D77" s="17">
        <v>25</v>
      </c>
      <c r="E77" s="8"/>
      <c r="F77" s="14"/>
      <c r="G77" s="10">
        <f t="shared" si="1"/>
        <v>361650.9899999997</v>
      </c>
      <c r="H77" s="46" t="s">
        <v>1445</v>
      </c>
    </row>
    <row r="78" spans="1:8">
      <c r="A78" s="3">
        <v>42864</v>
      </c>
      <c r="B78" s="4" t="s">
        <v>1446</v>
      </c>
      <c r="C78" s="5"/>
      <c r="D78" s="17"/>
      <c r="E78" s="5">
        <v>133.97</v>
      </c>
      <c r="F78" s="14">
        <v>20</v>
      </c>
      <c r="G78" s="5">
        <f t="shared" si="1"/>
        <v>361517.01999999973</v>
      </c>
    </row>
    <row r="79" spans="1:8">
      <c r="A79" s="3">
        <v>42864</v>
      </c>
      <c r="B79" s="6" t="s">
        <v>1447</v>
      </c>
      <c r="C79" s="5"/>
      <c r="D79" s="17"/>
      <c r="E79" s="5">
        <v>21.44</v>
      </c>
      <c r="F79" s="14">
        <v>20</v>
      </c>
      <c r="G79" s="5">
        <f t="shared" si="1"/>
        <v>361495.57999999973</v>
      </c>
    </row>
    <row r="80" spans="1:8">
      <c r="A80" s="7">
        <v>42864</v>
      </c>
      <c r="B80" s="1" t="s">
        <v>1448</v>
      </c>
      <c r="C80" s="8"/>
      <c r="D80" s="17"/>
      <c r="E80" s="8">
        <v>351000</v>
      </c>
      <c r="F80" s="14">
        <v>2</v>
      </c>
      <c r="G80" s="10">
        <f t="shared" si="1"/>
        <v>10495.579999999725</v>
      </c>
    </row>
    <row r="81" spans="1:10">
      <c r="A81" s="3">
        <v>42865</v>
      </c>
      <c r="B81" s="4" t="s">
        <v>1449</v>
      </c>
      <c r="C81" s="5"/>
      <c r="D81" s="17"/>
      <c r="E81" s="5">
        <v>219.15</v>
      </c>
      <c r="F81" s="14">
        <v>20</v>
      </c>
      <c r="G81" s="5">
        <f t="shared" si="1"/>
        <v>10276.429999999726</v>
      </c>
    </row>
    <row r="82" spans="1:10">
      <c r="A82" s="7">
        <v>42865</v>
      </c>
      <c r="B82" s="1" t="s">
        <v>1450</v>
      </c>
      <c r="C82" s="8">
        <v>19343.98</v>
      </c>
      <c r="D82" s="17">
        <v>26</v>
      </c>
      <c r="E82" s="8"/>
      <c r="F82" s="14"/>
      <c r="G82" s="10">
        <f t="shared" si="1"/>
        <v>29620.409999999727</v>
      </c>
      <c r="H82" s="46" t="s">
        <v>1451</v>
      </c>
    </row>
    <row r="83" spans="1:10">
      <c r="A83" s="3">
        <v>42865</v>
      </c>
      <c r="B83" s="6" t="s">
        <v>1452</v>
      </c>
      <c r="C83" s="5"/>
      <c r="D83" s="17"/>
      <c r="E83" s="5">
        <v>35.06</v>
      </c>
      <c r="F83" s="14">
        <v>20</v>
      </c>
      <c r="G83" s="5">
        <f t="shared" si="1"/>
        <v>29585.349999999726</v>
      </c>
    </row>
    <row r="84" spans="1:10">
      <c r="A84" s="3">
        <v>42865</v>
      </c>
      <c r="B84" s="4" t="s">
        <v>1453</v>
      </c>
      <c r="C84" s="5"/>
      <c r="D84" s="17"/>
      <c r="E84" s="5">
        <v>101.69</v>
      </c>
      <c r="F84" s="14">
        <v>20</v>
      </c>
      <c r="G84" s="5">
        <f t="shared" si="1"/>
        <v>29483.659999999727</v>
      </c>
    </row>
    <row r="85" spans="1:10">
      <c r="A85" s="3">
        <v>42865</v>
      </c>
      <c r="B85" s="6" t="s">
        <v>1454</v>
      </c>
      <c r="C85" s="5"/>
      <c r="D85" s="17"/>
      <c r="E85" s="5">
        <v>16.27</v>
      </c>
      <c r="F85" s="14">
        <v>20</v>
      </c>
      <c r="G85" s="5">
        <f t="shared" si="1"/>
        <v>29467.389999999727</v>
      </c>
    </row>
    <row r="86" spans="1:10">
      <c r="A86" s="7">
        <v>42865</v>
      </c>
      <c r="B86" s="1" t="s">
        <v>1455</v>
      </c>
      <c r="C86" s="8">
        <v>774200</v>
      </c>
      <c r="D86" s="17">
        <v>27</v>
      </c>
      <c r="E86" s="8"/>
      <c r="F86" s="14"/>
      <c r="G86" s="10">
        <f t="shared" si="1"/>
        <v>803667.38999999978</v>
      </c>
      <c r="H86" s="46" t="s">
        <v>1456</v>
      </c>
    </row>
    <row r="87" spans="1:10">
      <c r="A87" s="7">
        <v>42865</v>
      </c>
      <c r="B87" s="1" t="s">
        <v>1457</v>
      </c>
      <c r="C87" s="8">
        <v>3588.99</v>
      </c>
      <c r="D87" s="17">
        <v>110</v>
      </c>
      <c r="E87" s="8"/>
      <c r="F87" s="14"/>
      <c r="G87" s="10">
        <f t="shared" si="1"/>
        <v>807256.37999999977</v>
      </c>
    </row>
    <row r="88" spans="1:10">
      <c r="A88" s="7">
        <v>42865</v>
      </c>
      <c r="B88" s="1" t="s">
        <v>1458</v>
      </c>
      <c r="C88" s="8">
        <v>0</v>
      </c>
      <c r="D88" s="17"/>
      <c r="E88" s="8"/>
      <c r="F88" s="14"/>
      <c r="G88" s="10">
        <f t="shared" si="1"/>
        <v>807256.37999999977</v>
      </c>
    </row>
    <row r="89" spans="1:10">
      <c r="A89" s="7">
        <v>42865</v>
      </c>
      <c r="B89" s="1" t="s">
        <v>1459</v>
      </c>
      <c r="C89" s="8">
        <v>73000</v>
      </c>
      <c r="D89" s="17">
        <v>29</v>
      </c>
      <c r="E89" s="8"/>
      <c r="F89" s="14"/>
      <c r="G89" s="10">
        <f t="shared" si="1"/>
        <v>880256.37999999977</v>
      </c>
      <c r="H89" s="46" t="s">
        <v>1460</v>
      </c>
    </row>
    <row r="90" spans="1:10">
      <c r="A90" s="7">
        <v>42865</v>
      </c>
      <c r="B90" s="1" t="s">
        <v>1461</v>
      </c>
      <c r="C90" s="8">
        <v>0</v>
      </c>
      <c r="D90" s="1"/>
      <c r="E90" s="8"/>
      <c r="F90" s="14"/>
      <c r="G90" s="10">
        <f t="shared" si="1"/>
        <v>880256.37999999977</v>
      </c>
    </row>
    <row r="91" spans="1:10">
      <c r="A91" s="7">
        <v>42865</v>
      </c>
      <c r="B91" s="1" t="s">
        <v>1462</v>
      </c>
      <c r="C91" s="8">
        <v>266400</v>
      </c>
      <c r="D91" s="17">
        <v>28</v>
      </c>
      <c r="E91" s="8"/>
      <c r="F91" s="14"/>
      <c r="G91" s="10">
        <f t="shared" si="1"/>
        <v>1146656.3799999999</v>
      </c>
      <c r="H91" s="46" t="s">
        <v>1463</v>
      </c>
    </row>
    <row r="92" spans="1:10">
      <c r="A92" s="7">
        <v>42865</v>
      </c>
      <c r="B92" s="1" t="s">
        <v>1464</v>
      </c>
      <c r="C92" s="8"/>
      <c r="D92" s="17"/>
      <c r="E92" s="8">
        <v>500000</v>
      </c>
      <c r="F92" s="14">
        <v>9</v>
      </c>
      <c r="G92" s="10">
        <f t="shared" si="1"/>
        <v>646656.37999999989</v>
      </c>
    </row>
    <row r="93" spans="1:10">
      <c r="A93" s="7">
        <v>42865</v>
      </c>
      <c r="B93" s="1" t="s">
        <v>1465</v>
      </c>
      <c r="C93" s="8"/>
      <c r="D93" s="17"/>
      <c r="E93" s="8">
        <v>636000</v>
      </c>
      <c r="F93" s="14">
        <v>8</v>
      </c>
      <c r="G93" s="10">
        <f t="shared" si="1"/>
        <v>10656.379999999888</v>
      </c>
    </row>
    <row r="94" spans="1:10">
      <c r="A94" s="7">
        <v>42865</v>
      </c>
      <c r="B94" s="1" t="s">
        <v>1466</v>
      </c>
      <c r="C94" s="8">
        <v>5000</v>
      </c>
      <c r="D94" s="17">
        <v>30</v>
      </c>
      <c r="E94" s="8"/>
      <c r="F94" s="14"/>
      <c r="G94" s="10">
        <f t="shared" si="1"/>
        <v>15656.379999999888</v>
      </c>
      <c r="H94" s="46" t="s">
        <v>1467</v>
      </c>
    </row>
    <row r="95" spans="1:10">
      <c r="A95" s="7">
        <v>42865</v>
      </c>
      <c r="B95" s="1" t="s">
        <v>1468</v>
      </c>
      <c r="C95" s="8">
        <v>3000</v>
      </c>
      <c r="D95" s="17">
        <v>34</v>
      </c>
      <c r="E95" s="8"/>
      <c r="F95" s="14"/>
      <c r="G95" s="10">
        <f t="shared" si="1"/>
        <v>18656.379999999888</v>
      </c>
      <c r="H95" s="46" t="s">
        <v>1469</v>
      </c>
      <c r="J95" s="1" t="s">
        <v>1470</v>
      </c>
    </row>
    <row r="96" spans="1:10">
      <c r="A96" s="3">
        <v>42866</v>
      </c>
      <c r="B96" s="4" t="s">
        <v>1471</v>
      </c>
      <c r="C96" s="5"/>
      <c r="D96" s="17"/>
      <c r="E96" s="5">
        <v>143.31</v>
      </c>
      <c r="F96" s="14">
        <v>20</v>
      </c>
      <c r="G96" s="5">
        <f t="shared" si="1"/>
        <v>18513.069999999887</v>
      </c>
    </row>
    <row r="97" spans="1:9">
      <c r="A97" s="7">
        <v>42866</v>
      </c>
      <c r="B97" s="1" t="s">
        <v>1472</v>
      </c>
      <c r="C97" s="8">
        <v>6604</v>
      </c>
      <c r="D97" s="17">
        <v>32</v>
      </c>
      <c r="E97" s="8"/>
      <c r="F97" s="14"/>
      <c r="G97" s="10">
        <f t="shared" si="1"/>
        <v>25117.069999999887</v>
      </c>
      <c r="H97" s="46" t="s">
        <v>1473</v>
      </c>
    </row>
    <row r="98" spans="1:9">
      <c r="A98" s="3">
        <v>42866</v>
      </c>
      <c r="B98" s="6" t="s">
        <v>1474</v>
      </c>
      <c r="C98" s="5"/>
      <c r="D98" s="17"/>
      <c r="E98" s="5">
        <v>22.93</v>
      </c>
      <c r="F98" s="14">
        <v>20</v>
      </c>
      <c r="G98" s="5">
        <f t="shared" si="1"/>
        <v>25094.139999999887</v>
      </c>
    </row>
    <row r="99" spans="1:9">
      <c r="A99" s="7">
        <v>42866</v>
      </c>
      <c r="B99" s="1" t="s">
        <v>1475</v>
      </c>
      <c r="C99" s="8">
        <v>1169</v>
      </c>
      <c r="D99" s="17">
        <v>35</v>
      </c>
      <c r="E99" s="8"/>
      <c r="F99" s="14"/>
      <c r="G99" s="10">
        <f t="shared" si="1"/>
        <v>26263.139999999887</v>
      </c>
      <c r="H99" s="46" t="s">
        <v>1476</v>
      </c>
    </row>
    <row r="100" spans="1:9">
      <c r="A100" s="7">
        <v>42866</v>
      </c>
      <c r="B100" s="1" t="s">
        <v>1477</v>
      </c>
      <c r="C100" s="8">
        <v>156300</v>
      </c>
      <c r="D100" s="17">
        <v>33</v>
      </c>
      <c r="E100" s="8"/>
      <c r="F100" s="14"/>
      <c r="G100" s="10">
        <f t="shared" si="1"/>
        <v>182563.1399999999</v>
      </c>
      <c r="H100" s="46" t="s">
        <v>1478</v>
      </c>
    </row>
    <row r="101" spans="1:9">
      <c r="A101" s="7">
        <v>42866</v>
      </c>
      <c r="B101" s="1" t="s">
        <v>1479</v>
      </c>
      <c r="C101" s="8">
        <v>0</v>
      </c>
      <c r="D101" s="17"/>
      <c r="E101" s="8"/>
      <c r="F101" s="14"/>
      <c r="G101" s="10">
        <f t="shared" si="1"/>
        <v>182563.1399999999</v>
      </c>
    </row>
    <row r="102" spans="1:9">
      <c r="A102" s="7">
        <v>42866</v>
      </c>
      <c r="B102" s="1" t="s">
        <v>1480</v>
      </c>
      <c r="C102" s="8">
        <v>12710.98</v>
      </c>
      <c r="D102" s="17">
        <v>37</v>
      </c>
      <c r="E102" s="8"/>
      <c r="F102" s="14"/>
      <c r="G102" s="10">
        <f t="shared" si="1"/>
        <v>195274.11999999991</v>
      </c>
      <c r="H102" s="46" t="s">
        <v>1481</v>
      </c>
    </row>
    <row r="103" spans="1:9">
      <c r="A103" s="7">
        <v>42866</v>
      </c>
      <c r="B103" s="1" t="s">
        <v>1482</v>
      </c>
      <c r="C103" s="8">
        <v>1169</v>
      </c>
      <c r="D103" s="17">
        <v>36</v>
      </c>
      <c r="E103" s="8"/>
      <c r="F103" s="14"/>
      <c r="G103" s="10">
        <f t="shared" si="1"/>
        <v>196443.11999999991</v>
      </c>
      <c r="H103" s="46" t="s">
        <v>1483</v>
      </c>
    </row>
    <row r="104" spans="1:9">
      <c r="A104" s="7">
        <v>42866</v>
      </c>
      <c r="B104" s="1" t="s">
        <v>1484</v>
      </c>
      <c r="C104" s="8">
        <v>3250</v>
      </c>
      <c r="D104" s="17">
        <v>43</v>
      </c>
      <c r="E104" s="8"/>
      <c r="F104" s="14"/>
      <c r="G104" s="10">
        <f t="shared" si="1"/>
        <v>199693.11999999991</v>
      </c>
      <c r="H104" s="46" t="s">
        <v>1485</v>
      </c>
      <c r="I104" s="47" t="s">
        <v>342</v>
      </c>
    </row>
    <row r="105" spans="1:9">
      <c r="A105" s="7">
        <v>42866</v>
      </c>
      <c r="B105" s="1" t="s">
        <v>1486</v>
      </c>
      <c r="C105" s="8">
        <v>4465</v>
      </c>
      <c r="D105" s="17">
        <v>38</v>
      </c>
      <c r="E105" s="8"/>
      <c r="F105" s="14"/>
      <c r="G105" s="10">
        <f t="shared" si="1"/>
        <v>204158.11999999991</v>
      </c>
      <c r="H105" s="46" t="s">
        <v>1487</v>
      </c>
    </row>
    <row r="106" spans="1:9">
      <c r="A106" s="7">
        <v>42866</v>
      </c>
      <c r="B106" s="1" t="s">
        <v>1488</v>
      </c>
      <c r="C106" s="8">
        <v>470200</v>
      </c>
      <c r="D106" s="17">
        <v>39</v>
      </c>
      <c r="E106" s="8"/>
      <c r="F106" s="14"/>
      <c r="G106" s="10">
        <f t="shared" si="1"/>
        <v>674358.11999999988</v>
      </c>
      <c r="H106" s="46" t="s">
        <v>1489</v>
      </c>
    </row>
    <row r="107" spans="1:9">
      <c r="A107" s="7">
        <v>42867</v>
      </c>
      <c r="B107" s="1" t="s">
        <v>1490</v>
      </c>
      <c r="C107" s="8">
        <v>8779.02</v>
      </c>
      <c r="D107" s="17">
        <v>40</v>
      </c>
      <c r="E107" s="8"/>
      <c r="F107" s="14"/>
      <c r="G107" s="10">
        <f t="shared" si="1"/>
        <v>683137.1399999999</v>
      </c>
      <c r="H107" s="46" t="s">
        <v>1491</v>
      </c>
    </row>
    <row r="108" spans="1:9">
      <c r="A108" s="3">
        <v>42867</v>
      </c>
      <c r="B108" s="4" t="s">
        <v>1492</v>
      </c>
      <c r="C108" s="5"/>
      <c r="D108" s="17"/>
      <c r="E108" s="5">
        <v>44.27</v>
      </c>
      <c r="F108" s="14">
        <v>20</v>
      </c>
      <c r="G108" s="5">
        <f t="shared" si="1"/>
        <v>683092.86999999988</v>
      </c>
    </row>
    <row r="109" spans="1:9">
      <c r="A109" s="3">
        <v>42867</v>
      </c>
      <c r="B109" s="6" t="s">
        <v>1493</v>
      </c>
      <c r="C109" s="5"/>
      <c r="D109" s="17"/>
      <c r="E109" s="5">
        <v>7.08</v>
      </c>
      <c r="F109" s="14">
        <v>20</v>
      </c>
      <c r="G109" s="5">
        <f t="shared" si="1"/>
        <v>683085.78999999992</v>
      </c>
    </row>
    <row r="110" spans="1:9">
      <c r="A110" s="3">
        <v>42867</v>
      </c>
      <c r="B110" s="4" t="s">
        <v>1494</v>
      </c>
      <c r="C110" s="5"/>
      <c r="D110" s="17"/>
      <c r="E110" s="5">
        <v>74.13</v>
      </c>
      <c r="F110" s="14">
        <v>20</v>
      </c>
      <c r="G110" s="5">
        <f t="shared" si="1"/>
        <v>683011.65999999992</v>
      </c>
    </row>
    <row r="111" spans="1:9">
      <c r="A111" s="3">
        <v>42867</v>
      </c>
      <c r="B111" s="6" t="s">
        <v>1495</v>
      </c>
      <c r="C111" s="5"/>
      <c r="D111" s="17"/>
      <c r="E111" s="5">
        <v>11.86</v>
      </c>
      <c r="F111" s="14">
        <v>20</v>
      </c>
      <c r="G111" s="5">
        <f t="shared" si="1"/>
        <v>682999.79999999993</v>
      </c>
    </row>
    <row r="112" spans="1:9">
      <c r="A112" s="53">
        <v>42867</v>
      </c>
      <c r="B112" s="54" t="s">
        <v>1496</v>
      </c>
      <c r="C112" s="55"/>
      <c r="D112" s="60"/>
      <c r="E112" s="55">
        <v>672000</v>
      </c>
      <c r="F112" s="62">
        <v>6</v>
      </c>
      <c r="G112" s="10">
        <f t="shared" si="1"/>
        <v>10999.79999999993</v>
      </c>
    </row>
    <row r="113" spans="1:8">
      <c r="A113" s="53">
        <v>42867</v>
      </c>
      <c r="B113" s="54" t="s">
        <v>1497</v>
      </c>
      <c r="C113" s="55">
        <v>127000</v>
      </c>
      <c r="D113" s="60">
        <v>42</v>
      </c>
      <c r="E113" s="55"/>
      <c r="F113" s="62"/>
      <c r="G113" s="10">
        <f t="shared" si="1"/>
        <v>137999.79999999993</v>
      </c>
      <c r="H113" s="46" t="s">
        <v>1498</v>
      </c>
    </row>
    <row r="114" spans="1:8">
      <c r="A114" s="53">
        <v>42867</v>
      </c>
      <c r="B114" s="54" t="s">
        <v>1499</v>
      </c>
      <c r="C114" s="55">
        <v>500000</v>
      </c>
      <c r="D114" s="60">
        <v>49</v>
      </c>
      <c r="E114" s="55"/>
      <c r="F114" s="62"/>
      <c r="G114" s="10">
        <f t="shared" si="1"/>
        <v>637999.79999999993</v>
      </c>
    </row>
    <row r="115" spans="1:8">
      <c r="A115" s="53">
        <v>42867</v>
      </c>
      <c r="B115" s="54" t="s">
        <v>1500</v>
      </c>
      <c r="C115" s="55"/>
      <c r="D115" s="60"/>
      <c r="E115" s="55">
        <v>627000</v>
      </c>
      <c r="F115" s="62">
        <v>7</v>
      </c>
      <c r="G115" s="10">
        <f t="shared" si="1"/>
        <v>10999.79999999993</v>
      </c>
    </row>
    <row r="116" spans="1:8">
      <c r="A116" s="53">
        <v>42867</v>
      </c>
      <c r="B116" s="54" t="s">
        <v>1501</v>
      </c>
      <c r="C116" s="55">
        <v>30400</v>
      </c>
      <c r="D116" s="60">
        <v>41</v>
      </c>
      <c r="E116" s="55"/>
      <c r="F116" s="62"/>
      <c r="G116" s="10">
        <f t="shared" si="1"/>
        <v>41399.79999999993</v>
      </c>
      <c r="H116" s="46" t="s">
        <v>1502</v>
      </c>
    </row>
    <row r="117" spans="1:8">
      <c r="A117" s="7">
        <v>42870</v>
      </c>
      <c r="B117" s="1" t="s">
        <v>1503</v>
      </c>
      <c r="C117" s="8">
        <v>305000</v>
      </c>
      <c r="D117" s="17">
        <v>44</v>
      </c>
      <c r="E117" s="8"/>
      <c r="F117" s="14"/>
      <c r="G117" s="10">
        <f t="shared" si="1"/>
        <v>346399.79999999993</v>
      </c>
      <c r="H117" s="46" t="s">
        <v>1504</v>
      </c>
    </row>
    <row r="118" spans="1:8">
      <c r="A118" s="7">
        <v>42870</v>
      </c>
      <c r="B118" s="1" t="s">
        <v>1505</v>
      </c>
      <c r="C118" s="8"/>
      <c r="D118" s="17"/>
      <c r="E118" s="8">
        <v>0</v>
      </c>
      <c r="F118" s="14"/>
      <c r="G118" s="10">
        <f t="shared" si="1"/>
        <v>346399.79999999993</v>
      </c>
    </row>
    <row r="119" spans="1:8">
      <c r="A119" s="7">
        <v>42870</v>
      </c>
      <c r="B119" s="1" t="s">
        <v>1506</v>
      </c>
      <c r="C119" s="8">
        <v>15986.83</v>
      </c>
      <c r="D119" s="17">
        <v>200</v>
      </c>
      <c r="E119" s="8"/>
      <c r="F119" s="14"/>
      <c r="G119" s="10">
        <f t="shared" si="1"/>
        <v>362386.62999999995</v>
      </c>
      <c r="H119" s="46" t="s">
        <v>1507</v>
      </c>
    </row>
    <row r="120" spans="1:8">
      <c r="A120" s="3">
        <v>42870</v>
      </c>
      <c r="B120" s="4" t="s">
        <v>1508</v>
      </c>
      <c r="C120" s="5"/>
      <c r="D120" s="17"/>
      <c r="E120" s="5">
        <v>135.81</v>
      </c>
      <c r="F120" s="14">
        <v>20</v>
      </c>
      <c r="G120" s="5">
        <f t="shared" si="1"/>
        <v>362250.81999999995</v>
      </c>
    </row>
    <row r="121" spans="1:8">
      <c r="A121" s="3">
        <v>42870</v>
      </c>
      <c r="B121" s="6" t="s">
        <v>1509</v>
      </c>
      <c r="C121" s="5"/>
      <c r="D121" s="17"/>
      <c r="E121" s="5">
        <v>21.73</v>
      </c>
      <c r="F121" s="14">
        <v>20</v>
      </c>
      <c r="G121" s="5">
        <f t="shared" si="1"/>
        <v>362229.08999999997</v>
      </c>
    </row>
    <row r="122" spans="1:8">
      <c r="A122" s="3">
        <v>42870</v>
      </c>
      <c r="B122" s="4" t="s">
        <v>1510</v>
      </c>
      <c r="C122" s="5"/>
      <c r="D122" s="17"/>
      <c r="E122" s="5">
        <v>107.01</v>
      </c>
      <c r="F122" s="14">
        <v>20</v>
      </c>
      <c r="G122" s="5">
        <f t="shared" si="1"/>
        <v>362122.07999999996</v>
      </c>
    </row>
    <row r="123" spans="1:8">
      <c r="A123" s="3">
        <v>42870</v>
      </c>
      <c r="B123" s="6" t="s">
        <v>1511</v>
      </c>
      <c r="C123" s="5"/>
      <c r="D123" s="17"/>
      <c r="E123" s="5">
        <v>17.12</v>
      </c>
      <c r="F123" s="14">
        <v>20</v>
      </c>
      <c r="G123" s="5">
        <f t="shared" si="1"/>
        <v>362104.95999999996</v>
      </c>
    </row>
    <row r="124" spans="1:8">
      <c r="A124" s="7">
        <v>42870</v>
      </c>
      <c r="B124" s="1" t="s">
        <v>1512</v>
      </c>
      <c r="C124" s="8">
        <v>63646.46</v>
      </c>
      <c r="D124" s="17">
        <v>45</v>
      </c>
      <c r="E124" s="8"/>
      <c r="F124" s="14"/>
      <c r="G124" s="10">
        <f t="shared" si="1"/>
        <v>425751.42</v>
      </c>
      <c r="H124" s="46" t="s">
        <v>1513</v>
      </c>
    </row>
    <row r="125" spans="1:8">
      <c r="A125" s="3">
        <v>42870</v>
      </c>
      <c r="B125" s="4" t="s">
        <v>1514</v>
      </c>
      <c r="C125" s="5"/>
      <c r="D125" s="17"/>
      <c r="E125" s="5">
        <v>182.73</v>
      </c>
      <c r="F125" s="14">
        <v>20</v>
      </c>
      <c r="G125" s="5">
        <f t="shared" si="1"/>
        <v>425568.69</v>
      </c>
    </row>
    <row r="126" spans="1:8">
      <c r="A126" s="3">
        <v>42870</v>
      </c>
      <c r="B126" s="6" t="s">
        <v>1515</v>
      </c>
      <c r="C126" s="5"/>
      <c r="D126" s="17"/>
      <c r="E126" s="5">
        <v>29.24</v>
      </c>
      <c r="F126" s="14">
        <v>20</v>
      </c>
      <c r="G126" s="5">
        <f t="shared" si="1"/>
        <v>425539.45</v>
      </c>
    </row>
    <row r="127" spans="1:8">
      <c r="A127" s="3">
        <v>42870</v>
      </c>
      <c r="B127" s="4" t="s">
        <v>1516</v>
      </c>
      <c r="C127" s="5"/>
      <c r="D127" s="17"/>
      <c r="E127" s="5">
        <v>607.49</v>
      </c>
      <c r="F127" s="14">
        <v>20</v>
      </c>
      <c r="G127" s="5">
        <f t="shared" si="1"/>
        <v>424931.96</v>
      </c>
    </row>
    <row r="128" spans="1:8">
      <c r="A128" s="3">
        <v>42870</v>
      </c>
      <c r="B128" s="6" t="s">
        <v>1517</v>
      </c>
      <c r="C128" s="5"/>
      <c r="D128" s="17"/>
      <c r="E128" s="5">
        <v>97.2</v>
      </c>
      <c r="F128" s="14">
        <v>20</v>
      </c>
      <c r="G128" s="5">
        <f t="shared" si="1"/>
        <v>424834.76</v>
      </c>
    </row>
    <row r="129" spans="1:9">
      <c r="A129" s="7">
        <v>42870</v>
      </c>
      <c r="B129" s="1" t="s">
        <v>1518</v>
      </c>
      <c r="C129" s="8">
        <v>35000</v>
      </c>
      <c r="D129" s="17">
        <v>46</v>
      </c>
      <c r="E129" s="8"/>
      <c r="F129" s="14"/>
      <c r="G129" s="10">
        <f t="shared" si="1"/>
        <v>459834.76</v>
      </c>
      <c r="H129" s="46" t="s">
        <v>1519</v>
      </c>
    </row>
    <row r="130" spans="1:9">
      <c r="A130" s="3">
        <v>42870</v>
      </c>
      <c r="B130" s="4" t="s">
        <v>1520</v>
      </c>
      <c r="C130" s="5"/>
      <c r="D130" s="17"/>
      <c r="E130" s="5">
        <v>385</v>
      </c>
      <c r="F130" s="14">
        <v>20</v>
      </c>
      <c r="G130" s="5">
        <f t="shared" si="1"/>
        <v>459449.76</v>
      </c>
    </row>
    <row r="131" spans="1:9">
      <c r="A131" s="3">
        <v>42870</v>
      </c>
      <c r="B131" s="6" t="s">
        <v>1521</v>
      </c>
      <c r="C131" s="5"/>
      <c r="D131" s="17"/>
      <c r="E131" s="5">
        <v>61.6</v>
      </c>
      <c r="F131" s="14">
        <v>20</v>
      </c>
      <c r="G131" s="5">
        <f t="shared" si="1"/>
        <v>459388.16000000003</v>
      </c>
    </row>
    <row r="132" spans="1:9">
      <c r="A132" s="7">
        <v>42870</v>
      </c>
      <c r="B132" s="1" t="s">
        <v>1522</v>
      </c>
      <c r="C132" s="8">
        <v>1099</v>
      </c>
      <c r="D132" s="17">
        <v>47</v>
      </c>
      <c r="E132" s="8"/>
      <c r="F132" s="14"/>
      <c r="G132" s="10">
        <f t="shared" si="1"/>
        <v>460487.16000000003</v>
      </c>
      <c r="H132" s="46" t="s">
        <v>1523</v>
      </c>
    </row>
    <row r="133" spans="1:9">
      <c r="A133" s="7">
        <v>42870</v>
      </c>
      <c r="B133" s="1" t="s">
        <v>1524</v>
      </c>
      <c r="C133" s="8"/>
      <c r="D133" s="17"/>
      <c r="E133" s="8">
        <v>450000</v>
      </c>
      <c r="F133" s="14">
        <v>10</v>
      </c>
      <c r="G133" s="10">
        <f t="shared" ref="G133:G196" si="2">+G132+C133-E133</f>
        <v>10487.160000000033</v>
      </c>
    </row>
    <row r="134" spans="1:9">
      <c r="A134" s="7">
        <v>42870</v>
      </c>
      <c r="B134" s="1" t="s">
        <v>1525</v>
      </c>
      <c r="C134" s="8">
        <v>2903</v>
      </c>
      <c r="D134" s="17">
        <v>53</v>
      </c>
      <c r="E134" s="8"/>
      <c r="F134" s="14"/>
      <c r="G134" s="10">
        <f t="shared" si="2"/>
        <v>13390.160000000033</v>
      </c>
      <c r="H134" s="46" t="s">
        <v>1526</v>
      </c>
      <c r="I134" s="47" t="s">
        <v>1527</v>
      </c>
    </row>
    <row r="135" spans="1:9">
      <c r="A135" s="7">
        <v>42870</v>
      </c>
      <c r="B135" s="1" t="s">
        <v>1528</v>
      </c>
      <c r="C135" s="8">
        <v>172800</v>
      </c>
      <c r="D135" s="17">
        <v>51</v>
      </c>
      <c r="E135" s="8"/>
      <c r="F135" s="14"/>
      <c r="G135" s="10">
        <f t="shared" si="2"/>
        <v>186190.16000000003</v>
      </c>
      <c r="H135" s="46" t="s">
        <v>1529</v>
      </c>
      <c r="I135" s="47" t="s">
        <v>1530</v>
      </c>
    </row>
    <row r="136" spans="1:9">
      <c r="A136" s="7">
        <v>42870</v>
      </c>
      <c r="B136" s="1" t="s">
        <v>1531</v>
      </c>
      <c r="C136" s="8">
        <v>9883</v>
      </c>
      <c r="D136" s="17">
        <v>52</v>
      </c>
      <c r="E136" s="8"/>
      <c r="F136" s="14"/>
      <c r="G136" s="10">
        <f t="shared" si="2"/>
        <v>196073.16000000003</v>
      </c>
      <c r="H136" s="46" t="s">
        <v>1532</v>
      </c>
      <c r="I136" s="47" t="s">
        <v>1533</v>
      </c>
    </row>
    <row r="137" spans="1:9">
      <c r="A137" s="7">
        <v>42870</v>
      </c>
      <c r="B137" s="1" t="s">
        <v>1534</v>
      </c>
      <c r="C137" s="8">
        <v>1959.38</v>
      </c>
      <c r="D137" s="17">
        <v>71</v>
      </c>
      <c r="E137" s="8"/>
      <c r="F137" s="14"/>
      <c r="G137" s="10">
        <f t="shared" si="2"/>
        <v>198032.54000000004</v>
      </c>
      <c r="H137" s="46" t="s">
        <v>1535</v>
      </c>
    </row>
    <row r="138" spans="1:9">
      <c r="A138" s="3">
        <v>42871</v>
      </c>
      <c r="B138" s="4" t="s">
        <v>1536</v>
      </c>
      <c r="C138" s="5"/>
      <c r="D138" s="17"/>
      <c r="E138" s="5">
        <v>399.66</v>
      </c>
      <c r="F138" s="14">
        <v>20</v>
      </c>
      <c r="G138" s="5">
        <f t="shared" si="2"/>
        <v>197632.88000000003</v>
      </c>
    </row>
    <row r="139" spans="1:9">
      <c r="A139" s="56">
        <v>42871</v>
      </c>
      <c r="B139" s="57" t="s">
        <v>1537</v>
      </c>
      <c r="C139" s="10">
        <v>48829.83</v>
      </c>
      <c r="D139" s="17">
        <v>48</v>
      </c>
      <c r="E139" s="10"/>
      <c r="F139" s="14"/>
      <c r="G139" s="10">
        <f t="shared" si="2"/>
        <v>246462.71000000002</v>
      </c>
    </row>
    <row r="140" spans="1:9">
      <c r="A140" s="3">
        <v>42871</v>
      </c>
      <c r="B140" s="6" t="s">
        <v>1538</v>
      </c>
      <c r="C140" s="5"/>
      <c r="D140" s="17"/>
      <c r="E140" s="5">
        <v>63.95</v>
      </c>
      <c r="F140" s="14">
        <v>20</v>
      </c>
      <c r="G140" s="5">
        <f t="shared" si="2"/>
        <v>246398.76</v>
      </c>
    </row>
    <row r="141" spans="1:9">
      <c r="A141" s="3">
        <v>42871</v>
      </c>
      <c r="B141" s="4" t="s">
        <v>1539</v>
      </c>
      <c r="C141" s="5"/>
      <c r="D141" s="17"/>
      <c r="E141" s="5">
        <v>334.53</v>
      </c>
      <c r="F141" s="14">
        <v>20</v>
      </c>
      <c r="G141" s="5">
        <f t="shared" si="2"/>
        <v>246064.23</v>
      </c>
    </row>
    <row r="142" spans="1:9">
      <c r="A142" s="3">
        <v>42871</v>
      </c>
      <c r="B142" s="6" t="s">
        <v>1540</v>
      </c>
      <c r="C142" s="5"/>
      <c r="D142" s="17"/>
      <c r="E142" s="5">
        <v>53.52</v>
      </c>
      <c r="F142" s="14">
        <v>20</v>
      </c>
      <c r="G142" s="5">
        <f t="shared" si="2"/>
        <v>246010.71000000002</v>
      </c>
      <c r="I142" s="47" t="s">
        <v>1541</v>
      </c>
    </row>
    <row r="143" spans="1:9">
      <c r="A143" s="7">
        <v>42871</v>
      </c>
      <c r="B143" s="1" t="s">
        <v>1542</v>
      </c>
      <c r="C143" s="8">
        <v>2434</v>
      </c>
      <c r="D143" s="17">
        <v>50</v>
      </c>
      <c r="E143" s="8"/>
      <c r="F143" s="14"/>
      <c r="G143" s="10">
        <f t="shared" si="2"/>
        <v>248444.71000000002</v>
      </c>
      <c r="H143" s="46" t="s">
        <v>1543</v>
      </c>
      <c r="I143" s="47" t="s">
        <v>1544</v>
      </c>
    </row>
    <row r="144" spans="1:9">
      <c r="A144" s="7">
        <v>42871</v>
      </c>
      <c r="B144" s="1" t="s">
        <v>1545</v>
      </c>
      <c r="C144" s="8">
        <v>0</v>
      </c>
      <c r="D144" s="17"/>
      <c r="E144" s="8"/>
      <c r="F144" s="14"/>
      <c r="G144" s="10">
        <f t="shared" si="2"/>
        <v>248444.71000000002</v>
      </c>
    </row>
    <row r="145" spans="1:10">
      <c r="A145" s="7">
        <v>42871</v>
      </c>
      <c r="B145" s="1" t="s">
        <v>1546</v>
      </c>
      <c r="C145" s="8"/>
      <c r="D145" s="17"/>
      <c r="E145" s="8">
        <v>238000</v>
      </c>
      <c r="F145" s="14">
        <v>11</v>
      </c>
      <c r="G145" s="10">
        <f t="shared" si="2"/>
        <v>10444.710000000021</v>
      </c>
    </row>
    <row r="146" spans="1:10">
      <c r="A146" s="7">
        <v>42872</v>
      </c>
      <c r="B146" s="1" t="s">
        <v>1547</v>
      </c>
      <c r="C146" s="8">
        <v>42159.24</v>
      </c>
      <c r="D146" s="17">
        <v>54</v>
      </c>
      <c r="E146" s="8"/>
      <c r="F146" s="14"/>
      <c r="G146" s="10">
        <f t="shared" si="2"/>
        <v>52603.950000000019</v>
      </c>
      <c r="H146" s="46" t="s">
        <v>1548</v>
      </c>
      <c r="I146" s="58" t="s">
        <v>1549</v>
      </c>
      <c r="J146" s="8"/>
    </row>
    <row r="147" spans="1:10">
      <c r="A147" s="3">
        <v>42872</v>
      </c>
      <c r="B147" s="4" t="s">
        <v>1550</v>
      </c>
      <c r="C147" s="5"/>
      <c r="D147" s="17"/>
      <c r="E147" s="5">
        <v>648.49</v>
      </c>
      <c r="F147" s="14">
        <v>20</v>
      </c>
      <c r="G147" s="5">
        <f t="shared" si="2"/>
        <v>51955.460000000021</v>
      </c>
    </row>
    <row r="148" spans="1:10">
      <c r="A148" s="3">
        <v>42872</v>
      </c>
      <c r="B148" s="6" t="s">
        <v>1551</v>
      </c>
      <c r="C148" s="5"/>
      <c r="D148" s="17"/>
      <c r="E148" s="5">
        <v>103.76</v>
      </c>
      <c r="F148" s="14">
        <v>20</v>
      </c>
      <c r="G148" s="5">
        <f t="shared" si="2"/>
        <v>51851.700000000019</v>
      </c>
    </row>
    <row r="149" spans="1:10">
      <c r="A149" s="3">
        <v>42872</v>
      </c>
      <c r="B149" s="4" t="s">
        <v>1552</v>
      </c>
      <c r="C149" s="5"/>
      <c r="D149" s="17"/>
      <c r="E149" s="5">
        <v>135.02000000000001</v>
      </c>
      <c r="F149" s="14">
        <v>20</v>
      </c>
      <c r="G149" s="5">
        <f t="shared" si="2"/>
        <v>51716.680000000022</v>
      </c>
    </row>
    <row r="150" spans="1:10">
      <c r="A150" s="3">
        <v>42872</v>
      </c>
      <c r="B150" s="6" t="s">
        <v>1553</v>
      </c>
      <c r="C150" s="5"/>
      <c r="D150" s="17"/>
      <c r="E150" s="5">
        <v>21.61</v>
      </c>
      <c r="F150" s="14">
        <v>20</v>
      </c>
      <c r="G150" s="5">
        <f t="shared" si="2"/>
        <v>51695.070000000022</v>
      </c>
    </row>
    <row r="151" spans="1:10">
      <c r="A151" s="7">
        <v>42872</v>
      </c>
      <c r="B151" s="1" t="s">
        <v>1554</v>
      </c>
      <c r="C151" s="8">
        <v>8965</v>
      </c>
      <c r="D151" s="17">
        <v>55</v>
      </c>
      <c r="E151" s="8"/>
      <c r="F151" s="14"/>
      <c r="G151" s="10">
        <f t="shared" si="2"/>
        <v>60660.070000000022</v>
      </c>
      <c r="H151" s="46" t="s">
        <v>1555</v>
      </c>
      <c r="I151" s="47" t="s">
        <v>1556</v>
      </c>
    </row>
    <row r="152" spans="1:10">
      <c r="A152" s="7">
        <v>42872</v>
      </c>
      <c r="B152" s="1" t="s">
        <v>1557</v>
      </c>
      <c r="C152" s="8">
        <v>0</v>
      </c>
      <c r="D152" s="17"/>
      <c r="E152" s="8"/>
      <c r="F152" s="14"/>
      <c r="G152" s="10">
        <f t="shared" si="2"/>
        <v>60660.070000000022</v>
      </c>
    </row>
    <row r="153" spans="1:10">
      <c r="A153" s="7">
        <v>42872</v>
      </c>
      <c r="B153" s="1" t="s">
        <v>1558</v>
      </c>
      <c r="C153" s="8">
        <v>70411.09</v>
      </c>
      <c r="D153" s="17">
        <v>56</v>
      </c>
      <c r="E153" s="8"/>
      <c r="F153" s="14"/>
      <c r="G153" s="10">
        <f t="shared" si="2"/>
        <v>131071.16000000002</v>
      </c>
      <c r="H153" s="46" t="s">
        <v>1559</v>
      </c>
    </row>
    <row r="154" spans="1:10">
      <c r="A154" s="7">
        <v>42872</v>
      </c>
      <c r="B154" s="1" t="s">
        <v>1560</v>
      </c>
      <c r="C154" s="8">
        <v>0</v>
      </c>
      <c r="D154" s="17"/>
      <c r="E154" s="8"/>
      <c r="F154" s="14"/>
      <c r="G154" s="10">
        <f t="shared" si="2"/>
        <v>131071.16000000002</v>
      </c>
    </row>
    <row r="155" spans="1:10">
      <c r="A155" s="7">
        <v>42872</v>
      </c>
      <c r="B155" s="1" t="s">
        <v>1561</v>
      </c>
      <c r="C155" s="8">
        <v>2181.17</v>
      </c>
      <c r="D155" s="17">
        <v>61</v>
      </c>
      <c r="E155" s="8"/>
      <c r="F155" s="14"/>
      <c r="G155" s="10">
        <f t="shared" si="2"/>
        <v>133252.33000000002</v>
      </c>
      <c r="H155" s="46" t="s">
        <v>1562</v>
      </c>
      <c r="I155" s="47" t="s">
        <v>1563</v>
      </c>
    </row>
    <row r="156" spans="1:10">
      <c r="A156" s="7">
        <v>42872</v>
      </c>
      <c r="B156" s="1" t="s">
        <v>1564</v>
      </c>
      <c r="C156" s="8">
        <v>133000</v>
      </c>
      <c r="D156" s="17">
        <v>58</v>
      </c>
      <c r="E156" s="8"/>
      <c r="F156" s="14"/>
      <c r="G156" s="10">
        <f t="shared" si="2"/>
        <v>266252.33</v>
      </c>
    </row>
    <row r="157" spans="1:10">
      <c r="A157" s="7">
        <v>42872</v>
      </c>
      <c r="B157" s="1" t="s">
        <v>1565</v>
      </c>
      <c r="C157" s="8"/>
      <c r="D157" s="17"/>
      <c r="E157" s="8">
        <v>256000</v>
      </c>
      <c r="F157" s="14">
        <v>12</v>
      </c>
      <c r="G157" s="10">
        <f t="shared" si="2"/>
        <v>10252.330000000016</v>
      </c>
    </row>
    <row r="158" spans="1:10">
      <c r="A158" s="7">
        <v>42873</v>
      </c>
      <c r="B158" s="1" t="s">
        <v>1566</v>
      </c>
      <c r="C158" s="8">
        <v>23316</v>
      </c>
      <c r="D158" s="17">
        <v>57</v>
      </c>
      <c r="E158" s="8"/>
      <c r="F158" s="14"/>
      <c r="G158" s="10">
        <f t="shared" si="2"/>
        <v>33568.330000000016</v>
      </c>
    </row>
    <row r="159" spans="1:10">
      <c r="A159" s="3">
        <v>42873</v>
      </c>
      <c r="B159" s="4" t="s">
        <v>1567</v>
      </c>
      <c r="C159" s="5"/>
      <c r="D159" s="17"/>
      <c r="E159" s="5">
        <v>221.65</v>
      </c>
      <c r="F159" s="14">
        <v>20</v>
      </c>
      <c r="G159" s="5">
        <f t="shared" si="2"/>
        <v>33346.680000000015</v>
      </c>
    </row>
    <row r="160" spans="1:10">
      <c r="A160" s="3">
        <v>42873</v>
      </c>
      <c r="B160" s="6" t="s">
        <v>1568</v>
      </c>
      <c r="C160" s="5"/>
      <c r="D160" s="17"/>
      <c r="E160" s="5">
        <v>35.46</v>
      </c>
      <c r="F160" s="14">
        <v>20</v>
      </c>
      <c r="G160" s="5">
        <f t="shared" si="2"/>
        <v>33311.220000000016</v>
      </c>
    </row>
    <row r="161" spans="1:10">
      <c r="A161" s="3">
        <v>42873</v>
      </c>
      <c r="B161" s="4" t="s">
        <v>1569</v>
      </c>
      <c r="C161" s="5"/>
      <c r="D161" s="17"/>
      <c r="E161" s="5">
        <v>144.12</v>
      </c>
      <c r="F161" s="14">
        <v>20</v>
      </c>
      <c r="G161" s="5">
        <f t="shared" si="2"/>
        <v>33167.100000000013</v>
      </c>
    </row>
    <row r="162" spans="1:10">
      <c r="A162" s="3">
        <v>42873</v>
      </c>
      <c r="B162" s="6" t="s">
        <v>1570</v>
      </c>
      <c r="C162" s="5"/>
      <c r="D162" s="17"/>
      <c r="E162" s="5">
        <v>23.06</v>
      </c>
      <c r="F162" s="14">
        <v>20</v>
      </c>
      <c r="G162" s="5">
        <f t="shared" si="2"/>
        <v>33144.040000000015</v>
      </c>
    </row>
    <row r="163" spans="1:10">
      <c r="A163" s="3">
        <v>42873</v>
      </c>
      <c r="B163" s="6" t="s">
        <v>1571</v>
      </c>
      <c r="C163" s="5"/>
      <c r="D163" s="17"/>
      <c r="E163" s="5">
        <v>23.84</v>
      </c>
      <c r="F163" s="14">
        <v>20</v>
      </c>
      <c r="G163" s="5">
        <f t="shared" si="2"/>
        <v>33120.200000000019</v>
      </c>
    </row>
    <row r="164" spans="1:10">
      <c r="A164" s="3">
        <v>42873</v>
      </c>
      <c r="B164" s="4" t="s">
        <v>1572</v>
      </c>
      <c r="C164" s="5"/>
      <c r="D164" s="17"/>
      <c r="E164" s="5">
        <v>149</v>
      </c>
      <c r="F164" s="14">
        <v>20</v>
      </c>
      <c r="G164" s="5">
        <f t="shared" si="2"/>
        <v>32971.200000000019</v>
      </c>
    </row>
    <row r="165" spans="1:10">
      <c r="A165" s="7">
        <v>42873</v>
      </c>
      <c r="B165" s="1" t="s">
        <v>1573</v>
      </c>
      <c r="C165" s="8">
        <v>85438.25</v>
      </c>
      <c r="D165" s="17">
        <v>59</v>
      </c>
      <c r="E165" s="8"/>
      <c r="F165" s="14"/>
      <c r="G165" s="10">
        <f t="shared" si="2"/>
        <v>118409.45000000001</v>
      </c>
      <c r="H165" s="46" t="s">
        <v>1574</v>
      </c>
      <c r="I165" s="47">
        <v>83915.54</v>
      </c>
      <c r="J165" s="1">
        <v>2023.22</v>
      </c>
    </row>
    <row r="166" spans="1:10">
      <c r="A166" s="7">
        <v>42873</v>
      </c>
      <c r="B166" s="1" t="s">
        <v>1575</v>
      </c>
      <c r="C166" s="8">
        <v>0</v>
      </c>
      <c r="D166" s="17"/>
      <c r="E166" s="8"/>
      <c r="F166" s="14"/>
      <c r="G166" s="10">
        <f t="shared" si="2"/>
        <v>118409.45000000001</v>
      </c>
    </row>
    <row r="167" spans="1:10">
      <c r="A167" s="7">
        <v>42873</v>
      </c>
      <c r="B167" s="1" t="s">
        <v>1576</v>
      </c>
      <c r="C167" s="8">
        <v>1362.48</v>
      </c>
      <c r="D167" s="17">
        <v>64</v>
      </c>
      <c r="E167" s="8"/>
      <c r="F167" s="14"/>
      <c r="G167" s="10">
        <f t="shared" si="2"/>
        <v>119771.93000000001</v>
      </c>
      <c r="H167" s="46" t="s">
        <v>1577</v>
      </c>
    </row>
    <row r="168" spans="1:10">
      <c r="A168" s="7">
        <v>42873</v>
      </c>
      <c r="B168" s="1" t="s">
        <v>1578</v>
      </c>
      <c r="C168" s="8">
        <v>11600</v>
      </c>
      <c r="D168" s="17">
        <v>100</v>
      </c>
      <c r="E168" s="8"/>
      <c r="F168" s="14"/>
      <c r="G168" s="10">
        <f t="shared" si="2"/>
        <v>131371.93</v>
      </c>
      <c r="H168" s="46" t="s">
        <v>1579</v>
      </c>
    </row>
    <row r="169" spans="1:10">
      <c r="A169" s="7">
        <v>42874</v>
      </c>
      <c r="B169" s="1" t="s">
        <v>1580</v>
      </c>
      <c r="C169" s="8">
        <v>12832.22</v>
      </c>
      <c r="D169" s="17">
        <v>60</v>
      </c>
      <c r="E169" s="8"/>
      <c r="F169" s="14"/>
      <c r="G169" s="10">
        <f t="shared" si="2"/>
        <v>144204.15</v>
      </c>
      <c r="H169" s="46" t="s">
        <v>1581</v>
      </c>
    </row>
    <row r="170" spans="1:10">
      <c r="A170" s="3">
        <v>42874</v>
      </c>
      <c r="B170" s="4" t="s">
        <v>1582</v>
      </c>
      <c r="C170" s="5"/>
      <c r="D170" s="17"/>
      <c r="E170" s="5">
        <v>113.67</v>
      </c>
      <c r="F170" s="14">
        <v>20</v>
      </c>
      <c r="G170" s="5">
        <f t="shared" si="2"/>
        <v>144090.47999999998</v>
      </c>
    </row>
    <row r="171" spans="1:10">
      <c r="A171" s="3">
        <v>42874</v>
      </c>
      <c r="B171" s="6" t="s">
        <v>1583</v>
      </c>
      <c r="C171" s="5"/>
      <c r="D171" s="17"/>
      <c r="E171" s="5">
        <v>18.190000000000001</v>
      </c>
      <c r="F171" s="14">
        <v>20</v>
      </c>
      <c r="G171" s="5">
        <f t="shared" si="2"/>
        <v>144072.28999999998</v>
      </c>
    </row>
    <row r="172" spans="1:10">
      <c r="A172" s="3">
        <v>42874</v>
      </c>
      <c r="B172" s="4" t="s">
        <v>1584</v>
      </c>
      <c r="C172" s="5"/>
      <c r="D172" s="17"/>
      <c r="E172" s="5">
        <v>83.53</v>
      </c>
      <c r="F172" s="14">
        <v>20</v>
      </c>
      <c r="G172" s="5">
        <f t="shared" si="2"/>
        <v>143988.75999999998</v>
      </c>
    </row>
    <row r="173" spans="1:10">
      <c r="A173" s="3">
        <v>42874</v>
      </c>
      <c r="B173" s="6" t="s">
        <v>1585</v>
      </c>
      <c r="C173" s="5"/>
      <c r="D173" s="17"/>
      <c r="E173" s="5">
        <v>13.37</v>
      </c>
      <c r="F173" s="14">
        <v>20</v>
      </c>
      <c r="G173" s="5">
        <f t="shared" si="2"/>
        <v>143975.38999999998</v>
      </c>
    </row>
    <row r="174" spans="1:10">
      <c r="A174" s="7">
        <v>42874</v>
      </c>
      <c r="B174" s="1" t="s">
        <v>1586</v>
      </c>
      <c r="C174" s="8"/>
      <c r="D174" s="17"/>
      <c r="E174" s="8">
        <v>133000</v>
      </c>
      <c r="F174" s="14">
        <v>13</v>
      </c>
      <c r="G174" s="10">
        <f t="shared" si="2"/>
        <v>10975.389999999985</v>
      </c>
    </row>
    <row r="175" spans="1:10">
      <c r="A175" s="7">
        <v>42877</v>
      </c>
      <c r="B175" s="1" t="s">
        <v>1587</v>
      </c>
      <c r="C175" s="8">
        <v>84838.12</v>
      </c>
      <c r="D175" s="17">
        <v>62</v>
      </c>
      <c r="E175" s="8"/>
      <c r="F175" s="14"/>
      <c r="G175" s="10">
        <f t="shared" si="2"/>
        <v>95813.50999999998</v>
      </c>
    </row>
    <row r="176" spans="1:10">
      <c r="A176" s="3">
        <v>42877</v>
      </c>
      <c r="B176" s="4" t="s">
        <v>1588</v>
      </c>
      <c r="C176" s="5"/>
      <c r="D176" s="17"/>
      <c r="E176" s="5">
        <v>1404.81</v>
      </c>
      <c r="F176" s="14">
        <v>20</v>
      </c>
      <c r="G176" s="5">
        <f t="shared" si="2"/>
        <v>94408.699999999983</v>
      </c>
    </row>
    <row r="177" spans="1:10">
      <c r="A177" s="3">
        <v>42877</v>
      </c>
      <c r="B177" s="4" t="s">
        <v>1589</v>
      </c>
      <c r="C177" s="5"/>
      <c r="D177" s="17"/>
      <c r="E177" s="5">
        <v>221.1</v>
      </c>
      <c r="F177" s="14">
        <v>20</v>
      </c>
      <c r="G177" s="5">
        <f t="shared" si="2"/>
        <v>94187.599999999977</v>
      </c>
    </row>
    <row r="178" spans="1:10">
      <c r="A178" s="3">
        <v>42877</v>
      </c>
      <c r="B178" s="6" t="s">
        <v>1590</v>
      </c>
      <c r="C178" s="5"/>
      <c r="D178" s="17"/>
      <c r="E178" s="5">
        <v>224.77</v>
      </c>
      <c r="F178" s="14">
        <v>20</v>
      </c>
      <c r="G178" s="5">
        <f t="shared" si="2"/>
        <v>93962.829999999973</v>
      </c>
    </row>
    <row r="179" spans="1:10">
      <c r="A179" s="3">
        <v>42877</v>
      </c>
      <c r="B179" s="6" t="s">
        <v>1591</v>
      </c>
      <c r="C179" s="5"/>
      <c r="D179" s="17"/>
      <c r="E179" s="5">
        <v>35.380000000000003</v>
      </c>
      <c r="F179" s="14">
        <v>20</v>
      </c>
      <c r="G179" s="5">
        <f t="shared" si="2"/>
        <v>93927.449999999968</v>
      </c>
    </row>
    <row r="180" spans="1:10">
      <c r="A180" s="7">
        <v>42877</v>
      </c>
      <c r="B180" s="1" t="s">
        <v>1592</v>
      </c>
      <c r="C180" s="8">
        <v>8748.98</v>
      </c>
      <c r="D180" s="17">
        <v>65</v>
      </c>
      <c r="E180" s="8"/>
      <c r="F180" s="14"/>
      <c r="G180" s="10">
        <f t="shared" si="2"/>
        <v>102676.42999999996</v>
      </c>
      <c r="H180" s="46" t="s">
        <v>1593</v>
      </c>
    </row>
    <row r="181" spans="1:10">
      <c r="A181" s="3">
        <v>42877</v>
      </c>
      <c r="B181" s="4" t="s">
        <v>1594</v>
      </c>
      <c r="C181" s="5"/>
      <c r="D181" s="17"/>
      <c r="E181" s="5">
        <v>112.38</v>
      </c>
      <c r="F181" s="14">
        <v>20</v>
      </c>
      <c r="G181" s="5">
        <f t="shared" si="2"/>
        <v>102564.04999999996</v>
      </c>
    </row>
    <row r="182" spans="1:10">
      <c r="A182" s="3">
        <v>42877</v>
      </c>
      <c r="B182" s="6" t="s">
        <v>1595</v>
      </c>
      <c r="C182" s="5"/>
      <c r="D182" s="17"/>
      <c r="E182" s="5">
        <v>17.98</v>
      </c>
      <c r="F182" s="14">
        <v>20</v>
      </c>
      <c r="G182" s="5">
        <f t="shared" si="2"/>
        <v>102546.06999999996</v>
      </c>
    </row>
    <row r="183" spans="1:10">
      <c r="A183" s="3">
        <v>42877</v>
      </c>
      <c r="B183" s="4" t="s">
        <v>1596</v>
      </c>
      <c r="C183" s="5"/>
      <c r="D183" s="17"/>
      <c r="E183" s="5">
        <v>39.270000000000003</v>
      </c>
      <c r="F183" s="14">
        <v>20</v>
      </c>
      <c r="G183" s="5">
        <f t="shared" si="2"/>
        <v>102506.79999999996</v>
      </c>
    </row>
    <row r="184" spans="1:10">
      <c r="A184" s="3">
        <v>42877</v>
      </c>
      <c r="B184" s="6" t="s">
        <v>1597</v>
      </c>
      <c r="C184" s="5"/>
      <c r="D184" s="17"/>
      <c r="E184" s="5">
        <v>6.28</v>
      </c>
      <c r="F184" s="14">
        <v>20</v>
      </c>
      <c r="G184" s="5">
        <f t="shared" si="2"/>
        <v>102500.51999999996</v>
      </c>
    </row>
    <row r="185" spans="1:10">
      <c r="A185" s="7">
        <v>42877</v>
      </c>
      <c r="B185" s="1" t="s">
        <v>1598</v>
      </c>
      <c r="C185" s="8">
        <v>1970</v>
      </c>
      <c r="D185" s="17">
        <v>66</v>
      </c>
      <c r="E185" s="8"/>
      <c r="F185" s="14"/>
      <c r="G185" s="10">
        <f t="shared" si="2"/>
        <v>104470.51999999996</v>
      </c>
      <c r="H185" s="46" t="s">
        <v>1599</v>
      </c>
    </row>
    <row r="186" spans="1:10">
      <c r="A186" s="7">
        <v>42877</v>
      </c>
      <c r="B186" s="1" t="s">
        <v>1600</v>
      </c>
      <c r="C186" s="8"/>
      <c r="D186" s="17"/>
      <c r="E186" s="8">
        <v>24565.1</v>
      </c>
      <c r="F186" s="14">
        <v>14</v>
      </c>
      <c r="G186" s="10">
        <f t="shared" si="2"/>
        <v>79905.419999999955</v>
      </c>
    </row>
    <row r="187" spans="1:10">
      <c r="A187" s="7">
        <v>42877</v>
      </c>
      <c r="B187" s="1" t="s">
        <v>1601</v>
      </c>
      <c r="C187" s="8">
        <v>3320</v>
      </c>
      <c r="D187" s="17">
        <v>72</v>
      </c>
      <c r="E187" s="8"/>
      <c r="F187" s="14"/>
      <c r="G187" s="10">
        <f t="shared" si="2"/>
        <v>83225.419999999955</v>
      </c>
      <c r="H187" s="46" t="s">
        <v>1602</v>
      </c>
      <c r="I187" s="47" t="s">
        <v>1527</v>
      </c>
      <c r="J187" s="1" t="s">
        <v>1603</v>
      </c>
    </row>
    <row r="188" spans="1:10">
      <c r="A188" s="7">
        <v>42877</v>
      </c>
      <c r="B188" s="1" t="s">
        <v>1604</v>
      </c>
      <c r="C188" s="8">
        <v>204161.03</v>
      </c>
      <c r="D188" s="17">
        <v>69</v>
      </c>
      <c r="E188" s="8"/>
      <c r="F188" s="14"/>
      <c r="G188" s="10">
        <f t="shared" si="2"/>
        <v>287386.44999999995</v>
      </c>
      <c r="H188" s="46" t="s">
        <v>1605</v>
      </c>
    </row>
    <row r="189" spans="1:10">
      <c r="A189" s="7">
        <v>42877</v>
      </c>
      <c r="B189" s="1" t="s">
        <v>1606</v>
      </c>
      <c r="C189" s="8">
        <v>0</v>
      </c>
      <c r="D189" s="17"/>
      <c r="E189" s="8"/>
      <c r="F189" s="14"/>
      <c r="G189" s="10">
        <f t="shared" si="2"/>
        <v>287386.44999999995</v>
      </c>
    </row>
    <row r="190" spans="1:10">
      <c r="A190" s="7">
        <v>42877</v>
      </c>
      <c r="B190" s="1" t="s">
        <v>1607</v>
      </c>
      <c r="C190" s="8">
        <v>120838</v>
      </c>
      <c r="D190" s="17">
        <v>68</v>
      </c>
      <c r="E190" s="8"/>
      <c r="F190" s="14"/>
      <c r="G190" s="10">
        <f t="shared" si="2"/>
        <v>408224.44999999995</v>
      </c>
      <c r="H190" s="46" t="s">
        <v>1608</v>
      </c>
    </row>
    <row r="191" spans="1:10">
      <c r="A191" s="7">
        <v>42877</v>
      </c>
      <c r="B191" s="1" t="s">
        <v>1609</v>
      </c>
      <c r="C191" s="8">
        <v>0</v>
      </c>
      <c r="D191" s="17"/>
      <c r="E191" s="8"/>
      <c r="F191" s="14"/>
      <c r="G191" s="10">
        <f t="shared" si="2"/>
        <v>408224.44999999995</v>
      </c>
    </row>
    <row r="192" spans="1:10">
      <c r="A192" s="7">
        <v>42878</v>
      </c>
      <c r="B192" s="1" t="s">
        <v>1610</v>
      </c>
      <c r="C192" s="8">
        <v>129887.66</v>
      </c>
      <c r="D192" s="17">
        <v>67</v>
      </c>
      <c r="E192" s="8"/>
      <c r="F192" s="14"/>
      <c r="G192" s="10">
        <f t="shared" si="2"/>
        <v>538112.11</v>
      </c>
      <c r="H192" s="46" t="s">
        <v>1611</v>
      </c>
    </row>
    <row r="193" spans="1:9">
      <c r="A193" s="3">
        <v>42878</v>
      </c>
      <c r="B193" s="6" t="s">
        <v>1612</v>
      </c>
      <c r="C193" s="5"/>
      <c r="D193" s="17"/>
      <c r="E193" s="5">
        <v>325.27999999999997</v>
      </c>
      <c r="F193" s="14">
        <v>20</v>
      </c>
      <c r="G193" s="5">
        <f t="shared" si="2"/>
        <v>537786.82999999996</v>
      </c>
    </row>
    <row r="194" spans="1:9">
      <c r="A194" s="3">
        <v>42878</v>
      </c>
      <c r="B194" s="4" t="s">
        <v>1613</v>
      </c>
      <c r="C194" s="5"/>
      <c r="D194" s="17"/>
      <c r="E194" s="5">
        <v>2033.01</v>
      </c>
      <c r="F194" s="14">
        <v>20</v>
      </c>
      <c r="G194" s="5">
        <f t="shared" si="2"/>
        <v>535753.81999999995</v>
      </c>
      <c r="H194" s="46" t="s">
        <v>1611</v>
      </c>
    </row>
    <row r="195" spans="1:9">
      <c r="A195" s="3">
        <v>42878</v>
      </c>
      <c r="B195" s="4" t="s">
        <v>1614</v>
      </c>
      <c r="C195" s="5"/>
      <c r="D195" s="17"/>
      <c r="E195" s="5">
        <v>398.2</v>
      </c>
      <c r="F195" s="14">
        <v>20</v>
      </c>
      <c r="G195" s="5">
        <f t="shared" si="2"/>
        <v>535355.62</v>
      </c>
    </row>
    <row r="196" spans="1:9">
      <c r="A196" s="3">
        <v>42878</v>
      </c>
      <c r="B196" s="6" t="s">
        <v>1615</v>
      </c>
      <c r="C196" s="5"/>
      <c r="D196" s="17"/>
      <c r="E196" s="5">
        <v>63.71</v>
      </c>
      <c r="F196" s="14">
        <v>20</v>
      </c>
      <c r="G196" s="5">
        <f t="shared" si="2"/>
        <v>535291.91</v>
      </c>
    </row>
    <row r="197" spans="1:9">
      <c r="A197" s="7">
        <v>42878</v>
      </c>
      <c r="B197" s="1" t="s">
        <v>1616</v>
      </c>
      <c r="C197" s="8"/>
      <c r="D197" s="17"/>
      <c r="E197" s="8">
        <v>525000</v>
      </c>
      <c r="F197" s="14">
        <v>15</v>
      </c>
      <c r="G197" s="10">
        <f t="shared" ref="G197:G260" si="3">+G196+C197-E197</f>
        <v>10291.910000000033</v>
      </c>
    </row>
    <row r="198" spans="1:9">
      <c r="A198" s="7">
        <v>42878</v>
      </c>
      <c r="B198" s="1" t="s">
        <v>1617</v>
      </c>
      <c r="C198" s="8">
        <v>260.73</v>
      </c>
      <c r="D198" s="17">
        <v>77</v>
      </c>
      <c r="E198" s="8"/>
      <c r="F198" s="14"/>
      <c r="G198" s="10">
        <f t="shared" si="3"/>
        <v>10552.640000000032</v>
      </c>
      <c r="H198" s="46" t="s">
        <v>1618</v>
      </c>
      <c r="I198" s="47" t="s">
        <v>1619</v>
      </c>
    </row>
    <row r="199" spans="1:9">
      <c r="A199" s="7">
        <v>42878</v>
      </c>
      <c r="B199" s="1" t="s">
        <v>1620</v>
      </c>
      <c r="C199" s="8">
        <v>1021.31</v>
      </c>
      <c r="D199" s="17">
        <v>74</v>
      </c>
      <c r="E199" s="8"/>
      <c r="F199" s="14"/>
      <c r="G199" s="10">
        <f t="shared" si="3"/>
        <v>11573.950000000032</v>
      </c>
      <c r="H199" s="46" t="s">
        <v>1621</v>
      </c>
      <c r="I199" s="47" t="s">
        <v>1622</v>
      </c>
    </row>
    <row r="200" spans="1:9">
      <c r="A200" s="7">
        <v>42879</v>
      </c>
      <c r="B200" s="1" t="s">
        <v>1623</v>
      </c>
      <c r="C200" s="8">
        <v>16193.46</v>
      </c>
      <c r="D200" s="17">
        <v>70</v>
      </c>
      <c r="E200" s="8"/>
      <c r="F200" s="14"/>
      <c r="G200" s="10">
        <f t="shared" si="3"/>
        <v>27767.410000000033</v>
      </c>
      <c r="H200" s="46" t="s">
        <v>1624</v>
      </c>
    </row>
    <row r="201" spans="1:9">
      <c r="A201" s="3">
        <v>42879</v>
      </c>
      <c r="B201" s="4" t="s">
        <v>1625</v>
      </c>
      <c r="C201" s="5"/>
      <c r="D201" s="17"/>
      <c r="E201" s="5">
        <v>172.65</v>
      </c>
      <c r="F201" s="14">
        <v>20</v>
      </c>
      <c r="G201" s="5">
        <f t="shared" si="3"/>
        <v>27594.760000000031</v>
      </c>
    </row>
    <row r="202" spans="1:9">
      <c r="A202" s="3">
        <v>42879</v>
      </c>
      <c r="B202" s="6" t="s">
        <v>1626</v>
      </c>
      <c r="C202" s="5"/>
      <c r="D202" s="17"/>
      <c r="E202" s="5">
        <v>27.62</v>
      </c>
      <c r="F202" s="14">
        <v>20</v>
      </c>
      <c r="G202" s="5">
        <f t="shared" si="3"/>
        <v>27567.140000000032</v>
      </c>
    </row>
    <row r="203" spans="1:9">
      <c r="A203" s="3">
        <v>42879</v>
      </c>
      <c r="B203" s="4" t="s">
        <v>1627</v>
      </c>
      <c r="C203" s="5"/>
      <c r="D203" s="17"/>
      <c r="E203" s="5">
        <v>90.61</v>
      </c>
      <c r="F203" s="14">
        <v>20</v>
      </c>
      <c r="G203" s="5">
        <f t="shared" si="3"/>
        <v>27476.530000000032</v>
      </c>
    </row>
    <row r="204" spans="1:9">
      <c r="A204" s="3">
        <v>42879</v>
      </c>
      <c r="B204" s="6" t="s">
        <v>1628</v>
      </c>
      <c r="C204" s="5"/>
      <c r="D204" s="17"/>
      <c r="E204" s="5">
        <v>14.5</v>
      </c>
      <c r="F204" s="14">
        <v>20</v>
      </c>
      <c r="G204" s="5">
        <f t="shared" si="3"/>
        <v>27462.030000000032</v>
      </c>
    </row>
    <row r="205" spans="1:9">
      <c r="A205" s="7">
        <v>42879</v>
      </c>
      <c r="B205" s="21" t="s">
        <v>1629</v>
      </c>
      <c r="C205" s="9">
        <v>43621.279999999999</v>
      </c>
      <c r="D205" s="16">
        <v>83</v>
      </c>
      <c r="G205" s="10">
        <f t="shared" si="3"/>
        <v>71083.310000000027</v>
      </c>
      <c r="H205" s="46" t="s">
        <v>1630</v>
      </c>
      <c r="I205" s="47" t="s">
        <v>1631</v>
      </c>
    </row>
    <row r="206" spans="1:9">
      <c r="A206" s="7">
        <v>42879</v>
      </c>
      <c r="B206" s="1" t="s">
        <v>1632</v>
      </c>
      <c r="C206" s="9">
        <v>1099</v>
      </c>
      <c r="D206" s="16">
        <v>75</v>
      </c>
      <c r="G206" s="10">
        <f t="shared" si="3"/>
        <v>72182.310000000027</v>
      </c>
      <c r="H206" s="46" t="s">
        <v>1633</v>
      </c>
      <c r="I206" s="47" t="s">
        <v>1622</v>
      </c>
    </row>
    <row r="207" spans="1:9">
      <c r="A207" s="7">
        <v>42879</v>
      </c>
      <c r="B207" s="1" t="s">
        <v>1634</v>
      </c>
      <c r="C207" s="9">
        <v>370700</v>
      </c>
      <c r="D207" s="16">
        <v>78</v>
      </c>
      <c r="G207" s="10">
        <f t="shared" si="3"/>
        <v>442882.31000000006</v>
      </c>
      <c r="H207" s="46" t="s">
        <v>1635</v>
      </c>
    </row>
    <row r="208" spans="1:9">
      <c r="A208" s="7">
        <v>42879</v>
      </c>
      <c r="B208" s="1" t="s">
        <v>1636</v>
      </c>
      <c r="C208" s="9">
        <v>370700</v>
      </c>
      <c r="D208" s="16">
        <v>79</v>
      </c>
      <c r="G208" s="10">
        <f t="shared" si="3"/>
        <v>813582.31</v>
      </c>
      <c r="H208" s="46" t="s">
        <v>1637</v>
      </c>
    </row>
    <row r="209" spans="1:9">
      <c r="A209" s="7">
        <v>42879</v>
      </c>
      <c r="B209" s="1" t="s">
        <v>1638</v>
      </c>
      <c r="E209" s="9">
        <v>803000</v>
      </c>
      <c r="F209" s="15">
        <v>16</v>
      </c>
      <c r="G209" s="10">
        <f t="shared" si="3"/>
        <v>10582.310000000056</v>
      </c>
    </row>
    <row r="210" spans="1:9">
      <c r="A210" s="7">
        <v>42880</v>
      </c>
      <c r="B210" s="1" t="s">
        <v>1639</v>
      </c>
      <c r="C210" s="9">
        <v>11737.99</v>
      </c>
      <c r="D210" s="16">
        <v>80</v>
      </c>
      <c r="G210" s="10">
        <f t="shared" si="3"/>
        <v>22320.300000000054</v>
      </c>
      <c r="I210" s="47">
        <f>1022.46+16193.46</f>
        <v>17215.919999999998</v>
      </c>
    </row>
    <row r="211" spans="1:9">
      <c r="A211" s="3">
        <v>42880</v>
      </c>
      <c r="B211" s="4" t="s">
        <v>1640</v>
      </c>
      <c r="C211" s="11"/>
      <c r="E211" s="11">
        <v>211.97</v>
      </c>
      <c r="F211" s="15">
        <v>20</v>
      </c>
      <c r="G211" s="5">
        <f t="shared" si="3"/>
        <v>22108.330000000053</v>
      </c>
    </row>
    <row r="212" spans="1:9">
      <c r="A212" s="3">
        <v>42880</v>
      </c>
      <c r="B212" s="6" t="s">
        <v>1641</v>
      </c>
      <c r="C212" s="11"/>
      <c r="E212" s="11">
        <v>33.92</v>
      </c>
      <c r="F212" s="15">
        <v>20</v>
      </c>
      <c r="G212" s="5">
        <f t="shared" si="3"/>
        <v>22074.410000000054</v>
      </c>
    </row>
    <row r="213" spans="1:9">
      <c r="A213" s="3">
        <v>42880</v>
      </c>
      <c r="B213" s="4" t="s">
        <v>1642</v>
      </c>
      <c r="C213" s="11"/>
      <c r="E213" s="11">
        <v>21.67</v>
      </c>
      <c r="F213" s="15">
        <v>20</v>
      </c>
      <c r="G213" s="5">
        <f t="shared" si="3"/>
        <v>22052.740000000056</v>
      </c>
    </row>
    <row r="214" spans="1:9">
      <c r="A214" s="3">
        <v>42880</v>
      </c>
      <c r="B214" s="6" t="s">
        <v>1643</v>
      </c>
      <c r="C214" s="11"/>
      <c r="E214" s="11">
        <v>3.47</v>
      </c>
      <c r="F214" s="15">
        <v>20</v>
      </c>
      <c r="G214" s="5">
        <f t="shared" si="3"/>
        <v>22049.270000000055</v>
      </c>
    </row>
    <row r="215" spans="1:9">
      <c r="A215" s="7">
        <v>42880</v>
      </c>
      <c r="B215" s="1" t="s">
        <v>1644</v>
      </c>
      <c r="C215" s="8">
        <v>1408</v>
      </c>
      <c r="D215" s="17">
        <v>111</v>
      </c>
      <c r="G215" s="10">
        <f t="shared" si="3"/>
        <v>23457.270000000055</v>
      </c>
      <c r="H215" s="46" t="s">
        <v>1645</v>
      </c>
    </row>
    <row r="216" spans="1:9">
      <c r="A216" s="7">
        <v>42880</v>
      </c>
      <c r="B216" s="1" t="s">
        <v>1646</v>
      </c>
      <c r="C216" s="8">
        <v>3320</v>
      </c>
      <c r="D216" s="17">
        <v>81</v>
      </c>
      <c r="G216" s="10">
        <f t="shared" si="3"/>
        <v>26777.270000000055</v>
      </c>
      <c r="H216" s="46" t="s">
        <v>1647</v>
      </c>
    </row>
    <row r="217" spans="1:9">
      <c r="A217" s="7">
        <v>42880</v>
      </c>
      <c r="B217" s="1" t="s">
        <v>1648</v>
      </c>
      <c r="C217" s="8">
        <v>6159</v>
      </c>
      <c r="D217" s="17">
        <v>87</v>
      </c>
      <c r="G217" s="10">
        <f t="shared" si="3"/>
        <v>32936.270000000055</v>
      </c>
      <c r="H217" s="46" t="s">
        <v>1649</v>
      </c>
    </row>
    <row r="218" spans="1:9">
      <c r="A218" s="7">
        <v>42880</v>
      </c>
      <c r="B218" s="1" t="s">
        <v>1650</v>
      </c>
      <c r="C218" s="8">
        <v>80000</v>
      </c>
      <c r="D218" s="17">
        <v>84</v>
      </c>
      <c r="G218" s="10">
        <f t="shared" si="3"/>
        <v>112936.27000000005</v>
      </c>
      <c r="H218" s="46" t="s">
        <v>1651</v>
      </c>
      <c r="I218" s="47" t="s">
        <v>1652</v>
      </c>
    </row>
    <row r="219" spans="1:9">
      <c r="A219" s="7">
        <v>42881</v>
      </c>
      <c r="B219" s="1" t="s">
        <v>1653</v>
      </c>
      <c r="C219" s="8">
        <v>30937.96</v>
      </c>
      <c r="D219" s="17">
        <v>82</v>
      </c>
      <c r="E219" s="8"/>
      <c r="F219" s="14"/>
      <c r="G219" s="10">
        <f t="shared" si="3"/>
        <v>143874.23000000004</v>
      </c>
      <c r="H219" s="46" t="s">
        <v>1654</v>
      </c>
    </row>
    <row r="220" spans="1:9">
      <c r="A220" s="3">
        <v>42881</v>
      </c>
      <c r="B220" s="4" t="s">
        <v>1655</v>
      </c>
      <c r="C220" s="5"/>
      <c r="D220" s="17"/>
      <c r="E220" s="5">
        <v>416.93</v>
      </c>
      <c r="F220" s="14">
        <v>20</v>
      </c>
      <c r="G220" s="5">
        <f t="shared" si="3"/>
        <v>143457.30000000005</v>
      </c>
    </row>
    <row r="221" spans="1:9">
      <c r="A221" s="3">
        <v>42881</v>
      </c>
      <c r="B221" s="6" t="s">
        <v>1656</v>
      </c>
      <c r="C221" s="5"/>
      <c r="D221" s="17"/>
      <c r="E221" s="5">
        <v>66.709999999999994</v>
      </c>
      <c r="F221" s="14">
        <v>20</v>
      </c>
      <c r="G221" s="5">
        <f t="shared" si="3"/>
        <v>143390.59000000005</v>
      </c>
    </row>
    <row r="222" spans="1:9">
      <c r="A222" s="3">
        <v>42881</v>
      </c>
      <c r="B222" s="4" t="s">
        <v>1657</v>
      </c>
      <c r="C222" s="5"/>
      <c r="D222" s="17"/>
      <c r="E222" s="5">
        <v>128.97</v>
      </c>
      <c r="F222" s="14">
        <v>20</v>
      </c>
      <c r="G222" s="5">
        <f t="shared" si="3"/>
        <v>143261.62000000005</v>
      </c>
    </row>
    <row r="223" spans="1:9">
      <c r="A223" s="3">
        <v>42881</v>
      </c>
      <c r="B223" s="6" t="s">
        <v>1658</v>
      </c>
      <c r="C223" s="5"/>
      <c r="D223" s="17"/>
      <c r="E223" s="5">
        <v>20.64</v>
      </c>
      <c r="F223" s="14">
        <v>20</v>
      </c>
      <c r="G223" s="5">
        <f t="shared" si="3"/>
        <v>143240.98000000004</v>
      </c>
    </row>
    <row r="224" spans="1:9">
      <c r="A224" s="7">
        <v>42881</v>
      </c>
      <c r="B224" s="1" t="s">
        <v>1659</v>
      </c>
      <c r="C224" s="8">
        <v>125839.03</v>
      </c>
      <c r="D224" s="17">
        <v>86</v>
      </c>
      <c r="E224" s="8"/>
      <c r="F224" s="14"/>
      <c r="G224" s="10">
        <f t="shared" si="3"/>
        <v>269080.01</v>
      </c>
      <c r="H224" s="46" t="s">
        <v>1660</v>
      </c>
    </row>
    <row r="225" spans="1:8">
      <c r="A225" s="7">
        <v>42881</v>
      </c>
      <c r="B225" s="1" t="s">
        <v>1661</v>
      </c>
      <c r="C225" s="8">
        <v>0</v>
      </c>
      <c r="D225" s="17"/>
      <c r="E225" s="8"/>
      <c r="F225" s="14"/>
      <c r="G225" s="10">
        <f t="shared" si="3"/>
        <v>269080.01</v>
      </c>
    </row>
    <row r="226" spans="1:8">
      <c r="A226" s="7">
        <v>42881</v>
      </c>
      <c r="B226" s="1" t="s">
        <v>1662</v>
      </c>
      <c r="C226" s="8">
        <v>983.18</v>
      </c>
      <c r="D226" s="17"/>
      <c r="E226" s="8"/>
      <c r="F226" s="14"/>
      <c r="G226" s="10">
        <f t="shared" si="3"/>
        <v>270063.19</v>
      </c>
    </row>
    <row r="227" spans="1:8">
      <c r="A227" s="7">
        <v>42881</v>
      </c>
      <c r="B227" s="1" t="s">
        <v>1663</v>
      </c>
      <c r="C227" s="8">
        <v>0</v>
      </c>
      <c r="D227" s="17"/>
      <c r="E227" s="8"/>
      <c r="F227" s="14"/>
      <c r="G227" s="10">
        <f t="shared" si="3"/>
        <v>270063.19</v>
      </c>
    </row>
    <row r="228" spans="1:8">
      <c r="A228" s="7">
        <v>42881</v>
      </c>
      <c r="B228" s="1" t="s">
        <v>1664</v>
      </c>
      <c r="C228" s="8">
        <v>138000</v>
      </c>
      <c r="D228" s="17">
        <v>90</v>
      </c>
      <c r="E228" s="8"/>
      <c r="F228" s="14"/>
      <c r="G228" s="10">
        <f t="shared" si="3"/>
        <v>408063.19</v>
      </c>
    </row>
    <row r="229" spans="1:8">
      <c r="A229" s="7">
        <v>42881</v>
      </c>
      <c r="B229" s="1" t="s">
        <v>1665</v>
      </c>
      <c r="C229" s="8"/>
      <c r="D229" s="17"/>
      <c r="E229" s="8">
        <v>260000</v>
      </c>
      <c r="F229" s="14">
        <v>18</v>
      </c>
      <c r="G229" s="10">
        <f t="shared" si="3"/>
        <v>148063.19</v>
      </c>
    </row>
    <row r="230" spans="1:8">
      <c r="A230" s="7">
        <v>42881</v>
      </c>
      <c r="B230" s="1" t="s">
        <v>1666</v>
      </c>
      <c r="C230" s="8"/>
      <c r="D230" s="17"/>
      <c r="E230" s="8">
        <v>138000</v>
      </c>
      <c r="F230" s="14">
        <v>17</v>
      </c>
      <c r="G230" s="10">
        <f t="shared" si="3"/>
        <v>10063.190000000002</v>
      </c>
    </row>
    <row r="231" spans="1:8">
      <c r="A231" s="7">
        <v>42881</v>
      </c>
      <c r="B231" s="1" t="s">
        <v>1667</v>
      </c>
      <c r="C231" s="8">
        <v>3624</v>
      </c>
      <c r="D231" s="17">
        <v>89</v>
      </c>
      <c r="E231" s="8"/>
      <c r="F231" s="14"/>
      <c r="G231" s="10">
        <f t="shared" si="3"/>
        <v>13687.190000000002</v>
      </c>
      <c r="H231" s="46" t="s">
        <v>1668</v>
      </c>
    </row>
    <row r="232" spans="1:8">
      <c r="A232" s="7">
        <v>42884</v>
      </c>
      <c r="B232" s="1" t="s">
        <v>1669</v>
      </c>
      <c r="C232" s="8">
        <v>5580.99</v>
      </c>
      <c r="D232" s="17">
        <v>88</v>
      </c>
      <c r="E232" s="8"/>
      <c r="F232" s="14"/>
      <c r="G232" s="10">
        <f t="shared" si="3"/>
        <v>19268.18</v>
      </c>
      <c r="H232" s="46" t="s">
        <v>1670</v>
      </c>
    </row>
    <row r="233" spans="1:8">
      <c r="A233" s="7">
        <v>42884</v>
      </c>
      <c r="B233" s="1" t="s">
        <v>1671</v>
      </c>
      <c r="C233" s="8">
        <v>4710</v>
      </c>
      <c r="D233" s="17">
        <v>91</v>
      </c>
      <c r="E233" s="8"/>
      <c r="F233" s="14"/>
      <c r="G233" s="10">
        <f t="shared" si="3"/>
        <v>23978.18</v>
      </c>
      <c r="H233" s="46" t="s">
        <v>1672</v>
      </c>
    </row>
    <row r="234" spans="1:8">
      <c r="A234" s="7">
        <v>42884</v>
      </c>
      <c r="B234" s="1" t="s">
        <v>1673</v>
      </c>
      <c r="C234" s="8">
        <v>52000</v>
      </c>
      <c r="D234" s="17">
        <v>94</v>
      </c>
      <c r="E234" s="8"/>
      <c r="F234" s="14"/>
      <c r="G234" s="10">
        <f t="shared" si="3"/>
        <v>75978.179999999993</v>
      </c>
      <c r="H234" s="46" t="s">
        <v>1674</v>
      </c>
    </row>
    <row r="235" spans="1:8">
      <c r="A235" s="7">
        <v>42884</v>
      </c>
      <c r="B235" s="1" t="s">
        <v>1675</v>
      </c>
      <c r="C235" s="8">
        <v>26476.2</v>
      </c>
      <c r="D235" s="17">
        <v>96</v>
      </c>
      <c r="E235" s="8"/>
      <c r="F235" s="14"/>
      <c r="G235" s="10">
        <f t="shared" si="3"/>
        <v>102454.37999999999</v>
      </c>
      <c r="H235" s="46" t="s">
        <v>1676</v>
      </c>
    </row>
    <row r="236" spans="1:8">
      <c r="A236" s="7">
        <v>42884</v>
      </c>
      <c r="B236" s="1" t="s">
        <v>1677</v>
      </c>
      <c r="C236" s="8"/>
      <c r="D236" s="17"/>
      <c r="E236" s="8"/>
      <c r="F236" s="14"/>
      <c r="G236" s="10">
        <f t="shared" si="3"/>
        <v>102454.37999999999</v>
      </c>
    </row>
    <row r="237" spans="1:8">
      <c r="A237" s="7">
        <v>42884</v>
      </c>
      <c r="B237" s="1" t="s">
        <v>1678</v>
      </c>
      <c r="C237" s="8">
        <v>13701.93</v>
      </c>
      <c r="D237" s="17">
        <v>85</v>
      </c>
      <c r="E237" s="8"/>
      <c r="F237" s="14"/>
      <c r="G237" s="10">
        <f t="shared" si="3"/>
        <v>116156.31</v>
      </c>
      <c r="H237" s="46" t="s">
        <v>1679</v>
      </c>
    </row>
    <row r="238" spans="1:8">
      <c r="A238" s="3">
        <v>42884</v>
      </c>
      <c r="B238" s="6" t="s">
        <v>1680</v>
      </c>
      <c r="C238" s="5"/>
      <c r="D238" s="17"/>
      <c r="E238" s="5">
        <v>6.84</v>
      </c>
      <c r="F238" s="14">
        <v>20</v>
      </c>
      <c r="G238" s="5">
        <f t="shared" si="3"/>
        <v>116149.47</v>
      </c>
    </row>
    <row r="239" spans="1:8">
      <c r="A239" s="3">
        <v>42884</v>
      </c>
      <c r="B239" s="4" t="s">
        <v>1681</v>
      </c>
      <c r="C239" s="5"/>
      <c r="D239" s="17"/>
      <c r="E239" s="5">
        <v>42.75</v>
      </c>
      <c r="F239" s="14">
        <v>20</v>
      </c>
      <c r="G239" s="5">
        <f t="shared" si="3"/>
        <v>116106.72</v>
      </c>
    </row>
    <row r="240" spans="1:8">
      <c r="A240" s="3">
        <v>42884</v>
      </c>
      <c r="B240" s="4" t="s">
        <v>1682</v>
      </c>
      <c r="C240" s="5"/>
      <c r="D240" s="17"/>
      <c r="E240" s="5">
        <v>129.05000000000001</v>
      </c>
      <c r="F240" s="14">
        <v>20</v>
      </c>
      <c r="G240" s="5">
        <f t="shared" si="3"/>
        <v>115977.67</v>
      </c>
    </row>
    <row r="241" spans="1:8">
      <c r="A241" s="3">
        <v>42884</v>
      </c>
      <c r="B241" s="6" t="s">
        <v>1683</v>
      </c>
      <c r="C241" s="5"/>
      <c r="D241" s="17"/>
      <c r="E241" s="5">
        <v>20.65</v>
      </c>
      <c r="F241" s="14">
        <v>20</v>
      </c>
      <c r="G241" s="5">
        <f t="shared" si="3"/>
        <v>115957.02</v>
      </c>
    </row>
    <row r="242" spans="1:8">
      <c r="A242" s="7">
        <v>42884</v>
      </c>
      <c r="B242" s="1" t="s">
        <v>1684</v>
      </c>
      <c r="C242" s="8">
        <v>2639.99</v>
      </c>
      <c r="D242" s="17">
        <v>92</v>
      </c>
      <c r="E242" s="8"/>
      <c r="F242" s="14"/>
      <c r="G242" s="10">
        <f t="shared" si="3"/>
        <v>118597.01000000001</v>
      </c>
    </row>
    <row r="243" spans="1:8">
      <c r="A243" s="3">
        <v>42884</v>
      </c>
      <c r="B243" s="4" t="s">
        <v>1685</v>
      </c>
      <c r="C243" s="5"/>
      <c r="D243" s="17"/>
      <c r="E243" s="5">
        <v>57.29</v>
      </c>
      <c r="F243" s="14">
        <v>20</v>
      </c>
      <c r="G243" s="5">
        <f t="shared" si="3"/>
        <v>118539.72000000002</v>
      </c>
    </row>
    <row r="244" spans="1:8">
      <c r="A244" s="3">
        <v>42884</v>
      </c>
      <c r="B244" s="6" t="s">
        <v>1686</v>
      </c>
      <c r="C244" s="5"/>
      <c r="D244" s="17"/>
      <c r="E244" s="5">
        <v>9.17</v>
      </c>
      <c r="F244" s="14">
        <v>20</v>
      </c>
      <c r="G244" s="5">
        <f t="shared" si="3"/>
        <v>118530.55000000002</v>
      </c>
    </row>
    <row r="245" spans="1:8">
      <c r="A245" s="7">
        <v>42884</v>
      </c>
      <c r="B245" s="1" t="s">
        <v>1687</v>
      </c>
      <c r="C245" s="8">
        <v>47194.49</v>
      </c>
      <c r="D245" s="17">
        <v>93</v>
      </c>
      <c r="E245" s="8"/>
      <c r="F245" s="14"/>
      <c r="G245" s="10">
        <f t="shared" si="3"/>
        <v>165725.04</v>
      </c>
      <c r="H245" s="46" t="s">
        <v>1688</v>
      </c>
    </row>
    <row r="246" spans="1:8">
      <c r="A246" s="7">
        <v>42884</v>
      </c>
      <c r="B246" s="1" t="s">
        <v>1689</v>
      </c>
      <c r="C246" s="8">
        <v>170000</v>
      </c>
      <c r="D246" s="17">
        <v>95</v>
      </c>
      <c r="E246" s="8"/>
      <c r="F246" s="14"/>
      <c r="G246" s="10">
        <f t="shared" si="3"/>
        <v>335725.04000000004</v>
      </c>
      <c r="H246" s="46" t="s">
        <v>1690</v>
      </c>
    </row>
    <row r="247" spans="1:8">
      <c r="A247" s="7">
        <v>42884</v>
      </c>
      <c r="B247" s="1" t="s">
        <v>1691</v>
      </c>
      <c r="C247" s="8">
        <v>3774</v>
      </c>
      <c r="D247" s="17">
        <v>97</v>
      </c>
      <c r="E247" s="8"/>
      <c r="F247" s="14"/>
      <c r="G247" s="10">
        <f t="shared" si="3"/>
        <v>339499.04000000004</v>
      </c>
      <c r="H247" s="46" t="s">
        <v>1692</v>
      </c>
    </row>
    <row r="248" spans="1:8">
      <c r="A248" s="7">
        <v>42884</v>
      </c>
      <c r="B248" s="1" t="s">
        <v>1693</v>
      </c>
      <c r="C248" s="8"/>
      <c r="D248" s="17"/>
      <c r="E248" s="8">
        <v>329000</v>
      </c>
      <c r="F248" s="14">
        <v>19</v>
      </c>
      <c r="G248" s="10">
        <f t="shared" si="3"/>
        <v>10499.040000000037</v>
      </c>
    </row>
    <row r="249" spans="1:8">
      <c r="A249" s="7">
        <v>42884</v>
      </c>
      <c r="B249" s="1" t="s">
        <v>1694</v>
      </c>
      <c r="C249" s="8">
        <v>1099</v>
      </c>
      <c r="D249" s="17">
        <v>99</v>
      </c>
      <c r="E249" s="8"/>
      <c r="F249" s="14"/>
      <c r="G249" s="10">
        <f t="shared" si="3"/>
        <v>11598.040000000037</v>
      </c>
      <c r="H249" s="46" t="s">
        <v>1695</v>
      </c>
    </row>
    <row r="250" spans="1:8">
      <c r="A250" s="7">
        <v>42884</v>
      </c>
      <c r="B250" s="1" t="s">
        <v>1696</v>
      </c>
      <c r="C250" s="8">
        <v>1169</v>
      </c>
      <c r="D250" s="17">
        <v>98</v>
      </c>
      <c r="E250" s="8"/>
      <c r="F250" s="14"/>
      <c r="G250" s="10">
        <f t="shared" si="3"/>
        <v>12767.040000000037</v>
      </c>
      <c r="H250" s="46" t="s">
        <v>1697</v>
      </c>
    </row>
    <row r="251" spans="1:8">
      <c r="A251" s="7">
        <v>42885</v>
      </c>
      <c r="B251" s="1" t="s">
        <v>1698</v>
      </c>
      <c r="C251" s="8">
        <v>12450.94</v>
      </c>
      <c r="D251" s="17">
        <v>102</v>
      </c>
      <c r="E251" s="8"/>
      <c r="F251" s="14"/>
      <c r="G251" s="10">
        <f t="shared" si="3"/>
        <v>25217.98000000004</v>
      </c>
      <c r="H251" s="46">
        <f>30500/12</f>
        <v>2541.6666666666665</v>
      </c>
    </row>
    <row r="252" spans="1:8">
      <c r="A252" s="3">
        <v>42885</v>
      </c>
      <c r="B252" s="4" t="s">
        <v>1699</v>
      </c>
      <c r="C252" s="5"/>
      <c r="D252" s="17"/>
      <c r="E252" s="5">
        <v>108.5</v>
      </c>
      <c r="F252" s="14">
        <v>20</v>
      </c>
      <c r="G252" s="5">
        <f t="shared" si="3"/>
        <v>25109.48000000004</v>
      </c>
    </row>
    <row r="253" spans="1:8">
      <c r="A253" s="3">
        <v>42885</v>
      </c>
      <c r="B253" s="6" t="s">
        <v>1700</v>
      </c>
      <c r="C253" s="5"/>
      <c r="D253" s="17"/>
      <c r="E253" s="5">
        <v>17.36</v>
      </c>
      <c r="F253" s="14">
        <v>20</v>
      </c>
      <c r="G253" s="5">
        <f t="shared" si="3"/>
        <v>25092.120000000039</v>
      </c>
    </row>
    <row r="254" spans="1:8">
      <c r="A254" s="3">
        <v>42885</v>
      </c>
      <c r="B254" s="4" t="s">
        <v>1701</v>
      </c>
      <c r="C254" s="5"/>
      <c r="D254" s="17"/>
      <c r="E254" s="5">
        <v>81.96</v>
      </c>
      <c r="F254" s="14">
        <v>20</v>
      </c>
      <c r="G254" s="5">
        <f t="shared" si="3"/>
        <v>25010.16000000004</v>
      </c>
    </row>
    <row r="255" spans="1:8">
      <c r="A255" s="3">
        <v>42885</v>
      </c>
      <c r="B255" s="6" t="s">
        <v>1702</v>
      </c>
      <c r="C255" s="5"/>
      <c r="D255" s="17"/>
      <c r="E255" s="5">
        <v>13.11</v>
      </c>
      <c r="F255" s="14">
        <v>20</v>
      </c>
      <c r="G255" s="5">
        <f t="shared" si="3"/>
        <v>24997.050000000039</v>
      </c>
    </row>
    <row r="256" spans="1:8">
      <c r="A256" s="7">
        <v>42885</v>
      </c>
      <c r="B256" s="1" t="s">
        <v>1703</v>
      </c>
      <c r="C256" s="8">
        <v>3250</v>
      </c>
      <c r="D256" s="17">
        <v>105</v>
      </c>
      <c r="E256" s="8"/>
      <c r="F256" s="14"/>
      <c r="G256" s="10">
        <f t="shared" si="3"/>
        <v>28247.050000000039</v>
      </c>
    </row>
    <row r="257" spans="1:9">
      <c r="A257" s="7">
        <v>42885</v>
      </c>
      <c r="B257" s="1" t="s">
        <v>1704</v>
      </c>
      <c r="C257" s="8">
        <v>70000</v>
      </c>
      <c r="D257" s="17">
        <v>101</v>
      </c>
      <c r="E257" s="8"/>
      <c r="F257" s="14"/>
      <c r="G257" s="10">
        <f t="shared" si="3"/>
        <v>98247.050000000047</v>
      </c>
      <c r="H257" s="46" t="s">
        <v>1705</v>
      </c>
      <c r="I257" s="47">
        <f>1300*24</f>
        <v>31200</v>
      </c>
    </row>
    <row r="258" spans="1:9">
      <c r="A258" s="7">
        <v>42885</v>
      </c>
      <c r="B258" s="1" t="s">
        <v>1706</v>
      </c>
      <c r="C258" s="8">
        <v>0</v>
      </c>
      <c r="D258" s="17"/>
      <c r="E258" s="8"/>
      <c r="F258" s="14"/>
      <c r="G258" s="10">
        <f t="shared" si="3"/>
        <v>98247.050000000047</v>
      </c>
    </row>
    <row r="259" spans="1:9">
      <c r="A259" s="7">
        <v>42885</v>
      </c>
      <c r="B259" s="1" t="s">
        <v>1707</v>
      </c>
      <c r="C259" s="8">
        <v>2550</v>
      </c>
      <c r="D259" s="17">
        <v>104</v>
      </c>
      <c r="E259" s="8"/>
      <c r="F259" s="14"/>
      <c r="G259" s="10">
        <f t="shared" si="3"/>
        <v>100797.05000000005</v>
      </c>
    </row>
    <row r="260" spans="1:9">
      <c r="A260" s="7">
        <v>42886</v>
      </c>
      <c r="B260" s="1" t="s">
        <v>1708</v>
      </c>
      <c r="C260" s="8">
        <v>31075.35</v>
      </c>
      <c r="D260" s="17">
        <v>103</v>
      </c>
      <c r="E260" s="8"/>
      <c r="F260" s="14"/>
      <c r="G260" s="10">
        <f t="shared" si="3"/>
        <v>131872.40000000005</v>
      </c>
    </row>
    <row r="261" spans="1:9">
      <c r="A261" s="3">
        <v>42886</v>
      </c>
      <c r="B261" s="4" t="s">
        <v>1709</v>
      </c>
      <c r="C261" s="5"/>
      <c r="D261" s="17"/>
      <c r="E261" s="5">
        <v>386.37</v>
      </c>
      <c r="F261" s="14">
        <v>20</v>
      </c>
      <c r="G261" s="5">
        <f t="shared" ref="G261:G277" si="4">+G260+C261-E261</f>
        <v>131486.03000000006</v>
      </c>
    </row>
    <row r="262" spans="1:9">
      <c r="A262" s="3">
        <v>42886</v>
      </c>
      <c r="B262" s="6" t="s">
        <v>1710</v>
      </c>
      <c r="C262" s="5"/>
      <c r="D262" s="17"/>
      <c r="E262" s="5">
        <v>61.82</v>
      </c>
      <c r="F262" s="14">
        <v>20</v>
      </c>
      <c r="G262" s="5">
        <f t="shared" si="4"/>
        <v>131424.21000000005</v>
      </c>
    </row>
    <row r="263" spans="1:9">
      <c r="A263" s="3">
        <v>42886</v>
      </c>
      <c r="B263" s="4" t="s">
        <v>1711</v>
      </c>
      <c r="C263" s="5"/>
      <c r="D263" s="17"/>
      <c r="E263" s="5">
        <v>99.45</v>
      </c>
      <c r="F263" s="14">
        <v>20</v>
      </c>
      <c r="G263" s="5">
        <f t="shared" si="4"/>
        <v>131324.76000000004</v>
      </c>
    </row>
    <row r="264" spans="1:9">
      <c r="A264" s="3">
        <v>42886</v>
      </c>
      <c r="B264" s="6" t="s">
        <v>1712</v>
      </c>
      <c r="C264" s="5"/>
      <c r="D264" s="17"/>
      <c r="E264" s="5">
        <v>15.91</v>
      </c>
      <c r="F264" s="14">
        <v>20</v>
      </c>
      <c r="G264" s="5">
        <f t="shared" si="4"/>
        <v>131308.85000000003</v>
      </c>
    </row>
    <row r="265" spans="1:9">
      <c r="A265" s="3">
        <v>42886</v>
      </c>
      <c r="B265" s="4" t="s">
        <v>1713</v>
      </c>
      <c r="C265" s="5"/>
      <c r="D265" s="17"/>
      <c r="E265" s="5">
        <v>99.38</v>
      </c>
      <c r="F265" s="14">
        <v>20</v>
      </c>
      <c r="G265" s="5">
        <f t="shared" si="4"/>
        <v>131209.47000000003</v>
      </c>
    </row>
    <row r="266" spans="1:9">
      <c r="A266" s="3">
        <v>42886</v>
      </c>
      <c r="B266" s="6" t="s">
        <v>1714</v>
      </c>
      <c r="C266" s="5"/>
      <c r="D266" s="17"/>
      <c r="E266" s="5">
        <v>15.9</v>
      </c>
      <c r="F266" s="14">
        <v>20</v>
      </c>
      <c r="G266" s="5">
        <f t="shared" si="4"/>
        <v>131193.57000000004</v>
      </c>
    </row>
    <row r="267" spans="1:9">
      <c r="A267" s="7">
        <v>42886</v>
      </c>
      <c r="B267" s="1" t="s">
        <v>1715</v>
      </c>
      <c r="C267" s="8">
        <v>3250</v>
      </c>
      <c r="D267" s="17">
        <v>108</v>
      </c>
      <c r="E267" s="8"/>
      <c r="F267" s="14"/>
      <c r="G267" s="10">
        <f t="shared" si="4"/>
        <v>134443.57000000004</v>
      </c>
    </row>
    <row r="268" spans="1:9">
      <c r="A268" s="7">
        <v>42886</v>
      </c>
      <c r="B268" s="1" t="s">
        <v>1716</v>
      </c>
      <c r="C268" s="8">
        <v>2040</v>
      </c>
      <c r="D268" s="17">
        <v>106</v>
      </c>
      <c r="E268" s="8"/>
      <c r="F268" s="14"/>
      <c r="G268" s="10">
        <f t="shared" si="4"/>
        <v>136483.57000000004</v>
      </c>
    </row>
    <row r="269" spans="1:9">
      <c r="A269" s="7">
        <v>42886</v>
      </c>
      <c r="B269" s="1" t="s">
        <v>1717</v>
      </c>
      <c r="C269" s="8"/>
      <c r="D269" s="17"/>
      <c r="E269" s="8">
        <v>126000</v>
      </c>
      <c r="F269" s="14">
        <v>121</v>
      </c>
      <c r="G269" s="10">
        <f t="shared" si="4"/>
        <v>10483.570000000036</v>
      </c>
    </row>
    <row r="270" spans="1:9">
      <c r="A270" s="7">
        <v>42886</v>
      </c>
      <c r="B270" s="1" t="s">
        <v>1718</v>
      </c>
      <c r="C270" s="8">
        <v>2040</v>
      </c>
      <c r="D270" s="17">
        <v>107</v>
      </c>
      <c r="E270" s="8"/>
      <c r="F270" s="14"/>
      <c r="G270" s="10">
        <f t="shared" si="4"/>
        <v>12523.570000000036</v>
      </c>
    </row>
    <row r="271" spans="1:9">
      <c r="A271" s="7">
        <v>42886</v>
      </c>
      <c r="B271" s="1" t="s">
        <v>1719</v>
      </c>
      <c r="C271" s="8">
        <v>5490.99</v>
      </c>
      <c r="D271" s="17"/>
      <c r="E271" s="8"/>
      <c r="F271" s="14"/>
      <c r="G271" s="10">
        <f t="shared" si="4"/>
        <v>18014.560000000034</v>
      </c>
    </row>
    <row r="272" spans="1:9">
      <c r="A272" s="7">
        <v>42886</v>
      </c>
      <c r="B272" s="1" t="s">
        <v>1720</v>
      </c>
      <c r="C272" s="8">
        <v>0</v>
      </c>
      <c r="D272" s="17"/>
      <c r="E272" s="8"/>
      <c r="F272" s="14"/>
      <c r="G272" s="10">
        <f t="shared" si="4"/>
        <v>18014.560000000034</v>
      </c>
    </row>
    <row r="273" spans="1:8">
      <c r="A273" s="7">
        <v>42886</v>
      </c>
      <c r="B273" s="1" t="s">
        <v>1721</v>
      </c>
      <c r="C273" s="8">
        <v>1000</v>
      </c>
      <c r="D273" s="17">
        <v>113</v>
      </c>
      <c r="E273" s="8"/>
      <c r="F273" s="14"/>
      <c r="G273" s="10">
        <f t="shared" si="4"/>
        <v>19014.560000000034</v>
      </c>
      <c r="H273" s="46" t="s">
        <v>1722</v>
      </c>
    </row>
    <row r="274" spans="1:8">
      <c r="A274" s="7">
        <v>42886</v>
      </c>
      <c r="B274" s="1" t="s">
        <v>1723</v>
      </c>
      <c r="C274" s="8">
        <v>10000</v>
      </c>
      <c r="D274" s="17">
        <v>109</v>
      </c>
      <c r="E274" s="8"/>
      <c r="F274" s="14"/>
      <c r="G274" s="10">
        <f t="shared" si="4"/>
        <v>29014.560000000034</v>
      </c>
    </row>
    <row r="275" spans="1:8">
      <c r="A275" s="7">
        <v>42886</v>
      </c>
      <c r="B275" s="1" t="s">
        <v>1724</v>
      </c>
      <c r="C275" s="8">
        <v>0</v>
      </c>
      <c r="D275" s="17"/>
      <c r="E275" s="8"/>
      <c r="F275" s="14"/>
      <c r="G275" s="10">
        <f t="shared" si="4"/>
        <v>29014.560000000034</v>
      </c>
    </row>
    <row r="276" spans="1:8">
      <c r="A276" s="7">
        <v>42886</v>
      </c>
      <c r="B276" s="1" t="s">
        <v>1725</v>
      </c>
      <c r="C276" s="8">
        <v>235300</v>
      </c>
      <c r="D276" s="17">
        <v>112</v>
      </c>
      <c r="E276" s="8"/>
      <c r="F276" s="14"/>
      <c r="G276" s="10">
        <f t="shared" si="4"/>
        <v>264314.56000000006</v>
      </c>
    </row>
    <row r="277" spans="1:8">
      <c r="A277" s="7">
        <v>42886</v>
      </c>
      <c r="B277" s="1" t="s">
        <v>1726</v>
      </c>
      <c r="C277" s="8">
        <v>6.61</v>
      </c>
      <c r="D277" s="17"/>
      <c r="E277" s="8"/>
      <c r="F277" s="14"/>
      <c r="G277" s="10">
        <f t="shared" si="4"/>
        <v>264321.17000000004</v>
      </c>
    </row>
    <row r="278" spans="1:8">
      <c r="C278" s="8"/>
      <c r="D278" s="17"/>
      <c r="E278" s="8"/>
      <c r="F278" s="14"/>
      <c r="G278" s="8"/>
    </row>
    <row r="280" spans="1:8">
      <c r="E280" s="13">
        <f>+E5+E6+E9+E11+E14+E24+E26+E34+E35+E41+E42+E54+E56+E59+E61+E63+E66+E75+E265+E263+E261+E254+E252+E243+E240+E239+E222+E220+E213+E211+E203+E201+E195+E194+E183+E181+E177+E176+E172+E170+E164+E161+E159+E149+E147+E141+E138+E130+E127+E125+E122+E120+E110+E108+E96+E84+E81+E78</f>
        <v>14459.679999999998</v>
      </c>
      <c r="G280" s="1">
        <f>+E280*0.16</f>
        <v>2313.5488</v>
      </c>
    </row>
    <row r="281" spans="1:8">
      <c r="E281" s="13">
        <f>+E4+E7+E10+E12+E15+E25+E27+E37+E38+E43+E44+E55+E57+E60+E62+E64+E67+E76+E79+E83+E85+E98+E109+E111+E121+E123+E126+E128+E131+E140+E142+E148+E150+E160+E162+E163+E171+E173+E178+E179+E182+E184+E193+E196+E202+E204+E212+E214+E221+E223+E238+E241+E244+E253+E255+E262+E264+E266</f>
        <v>2313.5800000000004</v>
      </c>
    </row>
  </sheetData>
  <autoFilter ref="A2:H27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8"/>
  <sheetViews>
    <sheetView topLeftCell="A115" workbookViewId="0">
      <selection activeCell="E130" sqref="E130"/>
    </sheetView>
  </sheetViews>
  <sheetFormatPr baseColWidth="10" defaultRowHeight="15"/>
  <cols>
    <col min="1" max="1" width="11.42578125" style="63"/>
    <col min="2" max="2" width="84.5703125" style="63" bestFit="1" customWidth="1"/>
    <col min="3" max="3" width="11.42578125" style="63"/>
    <col min="4" max="4" width="3.5703125" style="75" bestFit="1" customWidth="1"/>
    <col min="5" max="5" width="11.42578125" style="63"/>
    <col min="6" max="6" width="2.7109375" style="77" bestFit="1" customWidth="1"/>
    <col min="7" max="7" width="11.5703125" style="63" bestFit="1" customWidth="1"/>
    <col min="8" max="8" width="20" style="2" bestFit="1" customWidth="1"/>
    <col min="9" max="9" width="22.42578125" style="1" bestFit="1" customWidth="1"/>
    <col min="10" max="11" width="11.42578125" style="1"/>
    <col min="12" max="16384" width="11.42578125" style="63"/>
  </cols>
  <sheetData>
    <row r="2" spans="1:11">
      <c r="G2" s="8">
        <v>264321.17000000004</v>
      </c>
    </row>
    <row r="3" spans="1:11" thickBot="1">
      <c r="A3" s="64" t="s">
        <v>0</v>
      </c>
      <c r="B3" s="64" t="s">
        <v>1</v>
      </c>
      <c r="C3" s="64" t="s">
        <v>2</v>
      </c>
      <c r="D3" s="76"/>
      <c r="E3" s="64" t="s">
        <v>3</v>
      </c>
      <c r="F3" s="78"/>
      <c r="G3" s="64" t="s">
        <v>4</v>
      </c>
      <c r="H3" s="65"/>
      <c r="I3" s="66"/>
      <c r="J3" s="66"/>
      <c r="K3" s="66"/>
    </row>
    <row r="4" spans="1:11" ht="14.25">
      <c r="A4" s="7">
        <v>42887</v>
      </c>
      <c r="B4" s="1" t="s">
        <v>1727</v>
      </c>
      <c r="C4" s="8">
        <v>26238.74</v>
      </c>
      <c r="D4" s="17" t="s">
        <v>362</v>
      </c>
      <c r="E4" s="8"/>
      <c r="F4" s="14"/>
      <c r="G4" s="8">
        <f>+G2+C4-E4</f>
        <v>290559.91000000003</v>
      </c>
      <c r="H4" s="67" t="s">
        <v>1728</v>
      </c>
      <c r="I4" s="68"/>
      <c r="J4" s="68"/>
      <c r="K4" s="68"/>
    </row>
    <row r="5" spans="1:11" ht="14.25">
      <c r="A5" s="3">
        <v>42887</v>
      </c>
      <c r="B5" s="4" t="s">
        <v>1729</v>
      </c>
      <c r="C5" s="5"/>
      <c r="D5" s="17"/>
      <c r="E5" s="5">
        <v>302.2</v>
      </c>
      <c r="F5" s="14">
        <v>26</v>
      </c>
      <c r="G5" s="5">
        <f>+G4+C5-E5</f>
        <v>290257.71000000002</v>
      </c>
      <c r="H5" s="69"/>
      <c r="I5" s="70"/>
      <c r="J5" s="70"/>
      <c r="K5" s="70"/>
    </row>
    <row r="6" spans="1:11" ht="14.25">
      <c r="A6" s="3">
        <v>42887</v>
      </c>
      <c r="B6" s="6" t="s">
        <v>1730</v>
      </c>
      <c r="C6" s="5"/>
      <c r="D6" s="17"/>
      <c r="E6" s="5">
        <v>48.35</v>
      </c>
      <c r="F6" s="14">
        <v>26</v>
      </c>
      <c r="G6" s="5">
        <f t="shared" ref="G6:G69" si="0">+G5+C6-E6</f>
        <v>290209.36000000004</v>
      </c>
      <c r="H6" s="69"/>
      <c r="I6" s="70"/>
      <c r="J6" s="70"/>
      <c r="K6" s="70"/>
    </row>
    <row r="7" spans="1:11" ht="14.25">
      <c r="A7" s="3">
        <v>42887</v>
      </c>
      <c r="B7" s="4" t="s">
        <v>1731</v>
      </c>
      <c r="C7" s="5"/>
      <c r="D7" s="17"/>
      <c r="E7" s="5">
        <v>135.44</v>
      </c>
      <c r="F7" s="14">
        <v>26</v>
      </c>
      <c r="G7" s="5">
        <f t="shared" si="0"/>
        <v>290073.92000000004</v>
      </c>
      <c r="H7" s="69"/>
      <c r="I7" s="70"/>
      <c r="J7" s="70"/>
      <c r="K7" s="70"/>
    </row>
    <row r="8" spans="1:11" ht="14.25">
      <c r="A8" s="3">
        <v>42887</v>
      </c>
      <c r="B8" s="6" t="s">
        <v>1732</v>
      </c>
      <c r="C8" s="5"/>
      <c r="D8" s="17"/>
      <c r="E8" s="5">
        <v>21.67</v>
      </c>
      <c r="F8" s="14">
        <v>26</v>
      </c>
      <c r="G8" s="5">
        <f t="shared" si="0"/>
        <v>290052.25000000006</v>
      </c>
      <c r="H8" s="69"/>
      <c r="I8" s="70"/>
      <c r="J8" s="70"/>
      <c r="K8" s="70"/>
    </row>
    <row r="9" spans="1:11" ht="14.25">
      <c r="A9" s="7">
        <v>42887</v>
      </c>
      <c r="B9" s="1" t="s">
        <v>1733</v>
      </c>
      <c r="C9" s="8">
        <v>537000</v>
      </c>
      <c r="D9" s="17">
        <v>4</v>
      </c>
      <c r="E9" s="8"/>
      <c r="F9" s="14"/>
      <c r="G9" s="10">
        <f t="shared" si="0"/>
        <v>827052.25</v>
      </c>
      <c r="H9" s="69"/>
      <c r="I9" s="70"/>
      <c r="J9" s="70"/>
      <c r="K9" s="70"/>
    </row>
    <row r="10" spans="1:11" ht="14.25">
      <c r="A10" s="7">
        <v>42887</v>
      </c>
      <c r="B10" s="1" t="s">
        <v>1734</v>
      </c>
      <c r="C10" s="8"/>
      <c r="D10" s="17"/>
      <c r="E10" s="8">
        <v>817000</v>
      </c>
      <c r="F10" s="14">
        <v>1</v>
      </c>
      <c r="G10" s="10">
        <f t="shared" si="0"/>
        <v>10052.25</v>
      </c>
      <c r="H10" s="69"/>
      <c r="I10" s="70"/>
      <c r="J10" s="70"/>
      <c r="K10" s="70"/>
    </row>
    <row r="11" spans="1:11" ht="14.25">
      <c r="A11" s="7">
        <v>42887</v>
      </c>
      <c r="B11" s="1" t="s">
        <v>1735</v>
      </c>
      <c r="C11" s="8">
        <v>3250</v>
      </c>
      <c r="D11" s="17">
        <v>2</v>
      </c>
      <c r="E11" s="8"/>
      <c r="F11" s="14"/>
      <c r="G11" s="10">
        <f t="shared" si="0"/>
        <v>13302.25</v>
      </c>
      <c r="H11" s="69" t="s">
        <v>1736</v>
      </c>
      <c r="I11" s="70"/>
      <c r="J11" s="70"/>
      <c r="K11" s="70"/>
    </row>
    <row r="12" spans="1:11" ht="14.25">
      <c r="A12" s="7">
        <v>42887</v>
      </c>
      <c r="B12" s="1" t="s">
        <v>1737</v>
      </c>
      <c r="C12" s="8">
        <v>3169.01</v>
      </c>
      <c r="D12" s="17">
        <v>3</v>
      </c>
      <c r="E12" s="8"/>
      <c r="F12" s="14"/>
      <c r="G12" s="10">
        <f t="shared" si="0"/>
        <v>16471.260000000002</v>
      </c>
      <c r="H12" s="69" t="s">
        <v>1738</v>
      </c>
      <c r="I12" s="70"/>
      <c r="J12" s="70"/>
      <c r="K12" s="70"/>
    </row>
    <row r="13" spans="1:11" ht="14.25">
      <c r="A13" s="7">
        <v>42887</v>
      </c>
      <c r="B13" s="1" t="s">
        <v>1739</v>
      </c>
      <c r="C13" s="8">
        <v>1970</v>
      </c>
      <c r="D13" s="17">
        <v>8</v>
      </c>
      <c r="E13" s="8"/>
      <c r="F13" s="14"/>
      <c r="G13" s="10">
        <f t="shared" si="0"/>
        <v>18441.260000000002</v>
      </c>
      <c r="H13" s="69" t="s">
        <v>1740</v>
      </c>
      <c r="I13" s="70" t="s">
        <v>1741</v>
      </c>
      <c r="J13" s="70" t="s">
        <v>1742</v>
      </c>
      <c r="K13" s="70"/>
    </row>
    <row r="14" spans="1:11" ht="14.25">
      <c r="A14" s="7">
        <v>42888</v>
      </c>
      <c r="B14" s="1" t="s">
        <v>1743</v>
      </c>
      <c r="C14" s="8">
        <v>15000</v>
      </c>
      <c r="D14" s="17">
        <v>5</v>
      </c>
      <c r="E14" s="8"/>
      <c r="F14" s="14"/>
      <c r="G14" s="10">
        <f t="shared" si="0"/>
        <v>33441.26</v>
      </c>
      <c r="H14" s="69" t="s">
        <v>1744</v>
      </c>
      <c r="I14" s="70"/>
      <c r="J14" s="70"/>
      <c r="K14" s="70"/>
    </row>
    <row r="15" spans="1:11" ht="14.25">
      <c r="A15" s="3">
        <v>42888</v>
      </c>
      <c r="B15" s="4" t="s">
        <v>1745</v>
      </c>
      <c r="C15" s="5"/>
      <c r="D15" s="17"/>
      <c r="E15" s="5">
        <v>179.07</v>
      </c>
      <c r="F15" s="14">
        <v>26</v>
      </c>
      <c r="G15" s="10">
        <f t="shared" si="0"/>
        <v>33262.19</v>
      </c>
      <c r="H15" s="69"/>
      <c r="I15" s="70"/>
      <c r="J15" s="70"/>
      <c r="K15" s="70"/>
    </row>
    <row r="16" spans="1:11" ht="14.25">
      <c r="A16" s="7">
        <v>42888</v>
      </c>
      <c r="B16" s="1" t="s">
        <v>1746</v>
      </c>
      <c r="C16" s="8">
        <v>11258.23</v>
      </c>
      <c r="D16" s="17">
        <v>1</v>
      </c>
      <c r="E16" s="8"/>
      <c r="F16" s="14"/>
      <c r="G16" s="10">
        <f t="shared" si="0"/>
        <v>44520.42</v>
      </c>
      <c r="H16" s="69" t="s">
        <v>1747</v>
      </c>
      <c r="I16" s="70"/>
      <c r="J16" s="70"/>
      <c r="K16" s="70"/>
    </row>
    <row r="17" spans="1:11" ht="14.25">
      <c r="A17" s="3">
        <v>42888</v>
      </c>
      <c r="B17" s="6" t="s">
        <v>1748</v>
      </c>
      <c r="C17" s="5"/>
      <c r="D17" s="17"/>
      <c r="E17" s="5">
        <v>28.66</v>
      </c>
      <c r="F17" s="14">
        <v>26</v>
      </c>
      <c r="G17" s="10">
        <f t="shared" si="0"/>
        <v>44491.759999999995</v>
      </c>
      <c r="H17" s="69"/>
      <c r="I17" s="70"/>
      <c r="J17" s="70"/>
      <c r="K17" s="70"/>
    </row>
    <row r="18" spans="1:11" ht="14.25">
      <c r="A18" s="3">
        <v>42888</v>
      </c>
      <c r="B18" s="4" t="s">
        <v>1749</v>
      </c>
      <c r="C18" s="5"/>
      <c r="D18" s="17"/>
      <c r="E18" s="5">
        <v>33.07</v>
      </c>
      <c r="F18" s="14">
        <v>26</v>
      </c>
      <c r="G18" s="10">
        <f t="shared" si="0"/>
        <v>44458.689999999995</v>
      </c>
      <c r="H18" s="69"/>
      <c r="I18" s="70"/>
      <c r="J18" s="70"/>
      <c r="K18" s="70"/>
    </row>
    <row r="19" spans="1:11" ht="14.25">
      <c r="A19" s="3">
        <v>42888</v>
      </c>
      <c r="B19" s="6" t="s">
        <v>1750</v>
      </c>
      <c r="C19" s="5"/>
      <c r="D19" s="17"/>
      <c r="E19" s="5">
        <v>5.29</v>
      </c>
      <c r="F19" s="14">
        <v>26</v>
      </c>
      <c r="G19" s="10">
        <f t="shared" si="0"/>
        <v>44453.399999999994</v>
      </c>
      <c r="H19" s="69"/>
      <c r="I19" s="70"/>
      <c r="J19" s="70"/>
      <c r="K19" s="70"/>
    </row>
    <row r="20" spans="1:11">
      <c r="A20" s="7">
        <v>42888</v>
      </c>
      <c r="B20" s="1" t="s">
        <v>1751</v>
      </c>
      <c r="C20" s="8">
        <v>1970</v>
      </c>
      <c r="D20" s="17">
        <v>7</v>
      </c>
      <c r="E20" s="71"/>
      <c r="F20" s="79"/>
      <c r="G20" s="10">
        <f t="shared" si="0"/>
        <v>46423.399999999994</v>
      </c>
      <c r="H20" s="69" t="s">
        <v>1752</v>
      </c>
      <c r="I20" s="70" t="s">
        <v>1753</v>
      </c>
      <c r="J20" s="70" t="s">
        <v>1742</v>
      </c>
      <c r="K20" s="70"/>
    </row>
    <row r="21" spans="1:11">
      <c r="A21" s="7">
        <v>42888</v>
      </c>
      <c r="B21" s="1" t="s">
        <v>1754</v>
      </c>
      <c r="C21" s="8">
        <v>1099</v>
      </c>
      <c r="D21" s="17"/>
      <c r="E21" s="71"/>
      <c r="F21" s="79"/>
      <c r="G21" s="10">
        <f t="shared" si="0"/>
        <v>47522.399999999994</v>
      </c>
      <c r="H21" s="69" t="s">
        <v>1755</v>
      </c>
      <c r="I21" s="70" t="s">
        <v>1756</v>
      </c>
      <c r="J21" s="70" t="s">
        <v>1757</v>
      </c>
      <c r="K21" s="70"/>
    </row>
    <row r="22" spans="1:11">
      <c r="A22" s="7">
        <v>42888</v>
      </c>
      <c r="B22" s="1" t="s">
        <v>1758</v>
      </c>
      <c r="C22" s="8">
        <v>3784</v>
      </c>
      <c r="D22" s="17">
        <v>10</v>
      </c>
      <c r="E22" s="71"/>
      <c r="F22" s="79"/>
      <c r="G22" s="10">
        <f t="shared" si="0"/>
        <v>51306.399999999994</v>
      </c>
      <c r="H22" s="69" t="s">
        <v>1759</v>
      </c>
      <c r="I22" s="70"/>
      <c r="J22" s="70"/>
      <c r="K22" s="70"/>
    </row>
    <row r="23" spans="1:11">
      <c r="A23" s="7">
        <v>42888</v>
      </c>
      <c r="B23" s="1" t="s">
        <v>1760</v>
      </c>
      <c r="C23" s="8">
        <v>2656</v>
      </c>
      <c r="D23" s="17">
        <v>9</v>
      </c>
      <c r="E23" s="71"/>
      <c r="F23" s="79"/>
      <c r="G23" s="10">
        <f t="shared" si="0"/>
        <v>53962.399999999994</v>
      </c>
      <c r="H23" s="69" t="s">
        <v>1761</v>
      </c>
      <c r="I23" s="70" t="s">
        <v>1762</v>
      </c>
      <c r="J23" s="70" t="s">
        <v>1763</v>
      </c>
      <c r="K23" s="70"/>
    </row>
    <row r="24" spans="1:11">
      <c r="A24" s="7">
        <v>42888</v>
      </c>
      <c r="B24" s="1" t="s">
        <v>1764</v>
      </c>
      <c r="C24" s="8">
        <v>12500</v>
      </c>
      <c r="D24" s="17">
        <v>23</v>
      </c>
      <c r="E24" s="71"/>
      <c r="F24" s="79"/>
      <c r="G24" s="10">
        <f t="shared" si="0"/>
        <v>66462.399999999994</v>
      </c>
      <c r="H24" s="69" t="s">
        <v>1765</v>
      </c>
      <c r="I24" s="70"/>
      <c r="J24" s="70"/>
      <c r="K24" s="70"/>
    </row>
    <row r="25" spans="1:11" ht="14.25">
      <c r="A25" s="7">
        <v>42891</v>
      </c>
      <c r="B25" s="1" t="s">
        <v>1766</v>
      </c>
      <c r="C25" s="8"/>
      <c r="D25" s="17"/>
      <c r="E25" s="8">
        <v>56000</v>
      </c>
      <c r="F25" s="14">
        <v>2</v>
      </c>
      <c r="G25" s="10">
        <f t="shared" si="0"/>
        <v>10462.399999999994</v>
      </c>
      <c r="H25" s="69" t="s">
        <v>1767</v>
      </c>
      <c r="I25" s="70"/>
      <c r="J25" s="70"/>
      <c r="K25" s="70"/>
    </row>
    <row r="26" spans="1:11" ht="14.25">
      <c r="A26" s="3">
        <v>42891</v>
      </c>
      <c r="B26" s="6" t="s">
        <v>1768</v>
      </c>
      <c r="C26" s="5"/>
      <c r="D26" s="17"/>
      <c r="E26" s="5">
        <v>23.15</v>
      </c>
      <c r="F26" s="14">
        <v>26</v>
      </c>
      <c r="G26" s="5">
        <f t="shared" si="0"/>
        <v>10439.249999999995</v>
      </c>
      <c r="H26" s="69"/>
      <c r="I26" s="70"/>
      <c r="J26" s="70"/>
      <c r="K26" s="70"/>
    </row>
    <row r="27" spans="1:11" ht="14.25">
      <c r="A27" s="3">
        <v>42891</v>
      </c>
      <c r="B27" s="4" t="s">
        <v>1769</v>
      </c>
      <c r="C27" s="5"/>
      <c r="D27" s="17"/>
      <c r="E27" s="5">
        <v>144.69999999999999</v>
      </c>
      <c r="F27" s="14">
        <v>26</v>
      </c>
      <c r="G27" s="5">
        <f t="shared" si="0"/>
        <v>10294.549999999994</v>
      </c>
      <c r="H27" s="69"/>
      <c r="I27" s="70"/>
      <c r="J27" s="70"/>
      <c r="K27" s="70"/>
    </row>
    <row r="28" spans="1:11" ht="14.25">
      <c r="A28" s="7">
        <v>42891</v>
      </c>
      <c r="B28" s="1" t="s">
        <v>1770</v>
      </c>
      <c r="C28" s="8">
        <v>15068.29</v>
      </c>
      <c r="D28" s="17">
        <v>6</v>
      </c>
      <c r="E28" s="8"/>
      <c r="F28" s="14"/>
      <c r="G28" s="10">
        <f t="shared" si="0"/>
        <v>25362.839999999997</v>
      </c>
      <c r="H28" s="69" t="s">
        <v>1771</v>
      </c>
      <c r="I28" s="70"/>
      <c r="J28" s="70"/>
      <c r="K28" s="70"/>
    </row>
    <row r="29" spans="1:11" ht="14.25">
      <c r="A29" s="3">
        <v>42891</v>
      </c>
      <c r="B29" s="4" t="s">
        <v>1772</v>
      </c>
      <c r="C29" s="5"/>
      <c r="D29" s="17"/>
      <c r="E29" s="5">
        <v>92.4</v>
      </c>
      <c r="F29" s="14">
        <v>26</v>
      </c>
      <c r="G29" s="5">
        <f t="shared" si="0"/>
        <v>25270.439999999995</v>
      </c>
      <c r="H29" s="69"/>
      <c r="I29" s="70"/>
      <c r="J29" s="70"/>
      <c r="K29" s="70"/>
    </row>
    <row r="30" spans="1:11" ht="14.25">
      <c r="A30" s="3">
        <v>42891</v>
      </c>
      <c r="B30" s="6" t="s">
        <v>1773</v>
      </c>
      <c r="C30" s="5"/>
      <c r="D30" s="17"/>
      <c r="E30" s="5">
        <v>14.79</v>
      </c>
      <c r="F30" s="14">
        <v>26</v>
      </c>
      <c r="G30" s="5">
        <f t="shared" si="0"/>
        <v>25255.649999999994</v>
      </c>
      <c r="H30" s="69"/>
      <c r="I30" s="70"/>
      <c r="J30" s="70"/>
      <c r="K30" s="70"/>
    </row>
    <row r="31" spans="1:11" ht="14.25">
      <c r="A31" s="7">
        <v>42891</v>
      </c>
      <c r="B31" s="1" t="s">
        <v>1774</v>
      </c>
      <c r="C31" s="8">
        <v>39716.67</v>
      </c>
      <c r="D31" s="17">
        <v>11</v>
      </c>
      <c r="E31" s="8"/>
      <c r="F31" s="14"/>
      <c r="G31" s="10">
        <f t="shared" si="0"/>
        <v>64972.319999999992</v>
      </c>
      <c r="H31" s="69" t="s">
        <v>1775</v>
      </c>
      <c r="I31" s="70"/>
      <c r="J31" s="70"/>
      <c r="K31" s="70"/>
    </row>
    <row r="32" spans="1:11" ht="14.25">
      <c r="A32" s="3">
        <v>42891</v>
      </c>
      <c r="B32" s="4" t="s">
        <v>1776</v>
      </c>
      <c r="C32" s="5"/>
      <c r="D32" s="17"/>
      <c r="E32" s="5">
        <v>446.56</v>
      </c>
      <c r="F32" s="14">
        <v>26</v>
      </c>
      <c r="G32" s="5">
        <f t="shared" si="0"/>
        <v>64525.759999999995</v>
      </c>
      <c r="H32" s="69"/>
      <c r="I32" s="70"/>
      <c r="J32" s="70"/>
      <c r="K32" s="70"/>
    </row>
    <row r="33" spans="1:11" ht="14.25">
      <c r="A33" s="3">
        <v>42891</v>
      </c>
      <c r="B33" s="6" t="s">
        <v>1777</v>
      </c>
      <c r="C33" s="5"/>
      <c r="D33" s="17"/>
      <c r="E33" s="5">
        <v>71.45</v>
      </c>
      <c r="F33" s="14">
        <v>26</v>
      </c>
      <c r="G33" s="5">
        <f t="shared" si="0"/>
        <v>64454.31</v>
      </c>
      <c r="H33" s="69"/>
      <c r="I33" s="70"/>
      <c r="J33" s="70"/>
      <c r="K33" s="70"/>
    </row>
    <row r="34" spans="1:11" ht="14.25">
      <c r="A34" s="3">
        <v>42891</v>
      </c>
      <c r="B34" s="4" t="s">
        <v>1778</v>
      </c>
      <c r="C34" s="5"/>
      <c r="D34" s="17"/>
      <c r="E34" s="5">
        <v>210.51</v>
      </c>
      <c r="F34" s="14">
        <v>26</v>
      </c>
      <c r="G34" s="5">
        <f t="shared" si="0"/>
        <v>64243.799999999996</v>
      </c>
      <c r="H34" s="69"/>
      <c r="I34" s="70"/>
      <c r="J34" s="70"/>
      <c r="K34" s="70"/>
    </row>
    <row r="35" spans="1:11" ht="14.25">
      <c r="A35" s="3">
        <v>42891</v>
      </c>
      <c r="B35" s="6" t="s">
        <v>1779</v>
      </c>
      <c r="C35" s="5"/>
      <c r="D35" s="17"/>
      <c r="E35" s="5">
        <v>33.69</v>
      </c>
      <c r="F35" s="14">
        <v>26</v>
      </c>
      <c r="G35" s="5">
        <f t="shared" si="0"/>
        <v>64210.109999999993</v>
      </c>
      <c r="H35" s="69"/>
      <c r="I35" s="70"/>
      <c r="J35" s="70"/>
      <c r="K35" s="70"/>
    </row>
    <row r="36" spans="1:11" ht="14.25">
      <c r="A36" s="7">
        <v>42891</v>
      </c>
      <c r="B36" s="1" t="s">
        <v>1780</v>
      </c>
      <c r="C36" s="8">
        <v>1000</v>
      </c>
      <c r="D36" s="17">
        <v>12</v>
      </c>
      <c r="E36" s="8"/>
      <c r="F36" s="14"/>
      <c r="G36" s="10">
        <f t="shared" si="0"/>
        <v>65210.109999999993</v>
      </c>
      <c r="H36" s="69" t="s">
        <v>1781</v>
      </c>
      <c r="I36" s="70"/>
      <c r="J36" s="70"/>
      <c r="K36" s="70"/>
    </row>
    <row r="37" spans="1:11" ht="14.25">
      <c r="A37" s="3">
        <v>42891</v>
      </c>
      <c r="B37" s="4" t="s">
        <v>1782</v>
      </c>
      <c r="C37" s="5"/>
      <c r="D37" s="17"/>
      <c r="E37" s="5">
        <v>11</v>
      </c>
      <c r="F37" s="14">
        <v>26</v>
      </c>
      <c r="G37" s="5">
        <f t="shared" si="0"/>
        <v>65199.109999999993</v>
      </c>
      <c r="H37" s="69"/>
      <c r="I37" s="70"/>
      <c r="J37" s="70"/>
      <c r="K37" s="70"/>
    </row>
    <row r="38" spans="1:11" ht="14.25">
      <c r="A38" s="3">
        <v>42891</v>
      </c>
      <c r="B38" s="6" t="s">
        <v>1783</v>
      </c>
      <c r="C38" s="5"/>
      <c r="D38" s="17"/>
      <c r="E38" s="5">
        <v>1.76</v>
      </c>
      <c r="F38" s="14">
        <v>26</v>
      </c>
      <c r="G38" s="5">
        <f t="shared" si="0"/>
        <v>65197.349999999991</v>
      </c>
      <c r="H38" s="69"/>
      <c r="I38" s="70"/>
      <c r="J38" s="70"/>
      <c r="K38" s="70"/>
    </row>
    <row r="39" spans="1:11" ht="14.25">
      <c r="A39" s="7">
        <v>42891</v>
      </c>
      <c r="B39" s="1" t="s">
        <v>1784</v>
      </c>
      <c r="C39" s="8"/>
      <c r="D39" s="17"/>
      <c r="E39" s="8">
        <v>44000</v>
      </c>
      <c r="F39" s="14">
        <v>3</v>
      </c>
      <c r="G39" s="10">
        <f t="shared" si="0"/>
        <v>21197.349999999991</v>
      </c>
      <c r="H39" s="69" t="s">
        <v>1785</v>
      </c>
      <c r="I39" s="70"/>
      <c r="J39" s="70"/>
      <c r="K39" s="70"/>
    </row>
    <row r="40" spans="1:11" ht="14.25">
      <c r="A40" s="7">
        <v>42891</v>
      </c>
      <c r="B40" s="1" t="s">
        <v>1786</v>
      </c>
      <c r="C40" s="8">
        <v>2903</v>
      </c>
      <c r="D40" s="17">
        <v>15</v>
      </c>
      <c r="E40" s="8"/>
      <c r="F40" s="14"/>
      <c r="G40" s="10">
        <f t="shared" si="0"/>
        <v>24100.349999999991</v>
      </c>
      <c r="H40" s="69" t="s">
        <v>1787</v>
      </c>
      <c r="I40" s="70"/>
      <c r="J40" s="70"/>
      <c r="K40" s="70"/>
    </row>
    <row r="41" spans="1:11" ht="14.25">
      <c r="A41" s="7">
        <v>42891</v>
      </c>
      <c r="B41" s="1" t="s">
        <v>1788</v>
      </c>
      <c r="C41" s="8">
        <v>2824</v>
      </c>
      <c r="D41" s="17">
        <v>14</v>
      </c>
      <c r="E41" s="8"/>
      <c r="F41" s="14"/>
      <c r="G41" s="10">
        <f t="shared" si="0"/>
        <v>26924.349999999991</v>
      </c>
      <c r="H41" s="69" t="s">
        <v>1789</v>
      </c>
      <c r="I41" s="70"/>
      <c r="J41" s="70"/>
      <c r="K41" s="70"/>
    </row>
    <row r="42" spans="1:11" ht="14.25">
      <c r="A42" s="3">
        <v>42892</v>
      </c>
      <c r="B42" s="6" t="s">
        <v>1790</v>
      </c>
      <c r="C42" s="5"/>
      <c r="D42" s="17"/>
      <c r="E42" s="5">
        <v>35.979999999999997</v>
      </c>
      <c r="F42" s="14">
        <v>26</v>
      </c>
      <c r="G42" s="5">
        <f t="shared" si="0"/>
        <v>26888.369999999992</v>
      </c>
      <c r="H42" s="69"/>
      <c r="I42" s="70"/>
      <c r="J42" s="70"/>
      <c r="K42" s="70"/>
    </row>
    <row r="43" spans="1:11" ht="14.25">
      <c r="A43" s="3">
        <v>42892</v>
      </c>
      <c r="B43" s="4" t="s">
        <v>1791</v>
      </c>
      <c r="C43" s="5"/>
      <c r="D43" s="17"/>
      <c r="E43" s="5">
        <v>224.87</v>
      </c>
      <c r="F43" s="14">
        <v>26</v>
      </c>
      <c r="G43" s="5">
        <f t="shared" si="0"/>
        <v>26663.499999999993</v>
      </c>
      <c r="H43" s="69"/>
      <c r="I43" s="70"/>
      <c r="J43" s="70"/>
      <c r="K43" s="70"/>
    </row>
    <row r="44" spans="1:11" ht="14.25">
      <c r="A44" s="7">
        <v>42892</v>
      </c>
      <c r="B44" s="1" t="s">
        <v>1792</v>
      </c>
      <c r="C44" s="8">
        <v>38584.25</v>
      </c>
      <c r="D44" s="17">
        <v>13</v>
      </c>
      <c r="E44" s="8"/>
      <c r="F44" s="14"/>
      <c r="G44" s="10">
        <f t="shared" si="0"/>
        <v>65247.749999999993</v>
      </c>
      <c r="H44" s="69" t="s">
        <v>1793</v>
      </c>
      <c r="I44" s="70"/>
      <c r="J44" s="70"/>
      <c r="K44" s="70"/>
    </row>
    <row r="45" spans="1:11" ht="14.25">
      <c r="A45" s="3">
        <v>42892</v>
      </c>
      <c r="B45" s="4" t="s">
        <v>1794</v>
      </c>
      <c r="C45" s="5"/>
      <c r="D45" s="17"/>
      <c r="E45" s="5">
        <v>280.02</v>
      </c>
      <c r="F45" s="14">
        <v>26</v>
      </c>
      <c r="G45" s="5">
        <f t="shared" si="0"/>
        <v>64967.729999999996</v>
      </c>
      <c r="H45" s="69"/>
      <c r="I45" s="70"/>
      <c r="J45" s="70"/>
      <c r="K45" s="70"/>
    </row>
    <row r="46" spans="1:11" ht="14.25">
      <c r="A46" s="3">
        <v>42892</v>
      </c>
      <c r="B46" s="6" t="s">
        <v>1795</v>
      </c>
      <c r="C46" s="5"/>
      <c r="D46" s="17"/>
      <c r="E46" s="5">
        <v>44.8</v>
      </c>
      <c r="F46" s="14">
        <v>26</v>
      </c>
      <c r="G46" s="5">
        <f t="shared" si="0"/>
        <v>64922.929999999993</v>
      </c>
      <c r="H46" s="69"/>
      <c r="I46" s="70"/>
      <c r="J46" s="70"/>
      <c r="K46" s="70"/>
    </row>
    <row r="47" spans="1:11" ht="14.25">
      <c r="A47" s="3">
        <v>42892</v>
      </c>
      <c r="B47" s="4" t="s">
        <v>1796</v>
      </c>
      <c r="C47" s="5"/>
      <c r="D47" s="17"/>
      <c r="E47" s="5">
        <v>64.98</v>
      </c>
      <c r="F47" s="14">
        <v>26</v>
      </c>
      <c r="G47" s="5">
        <f t="shared" si="0"/>
        <v>64857.94999999999</v>
      </c>
      <c r="H47" s="69"/>
      <c r="I47" s="70"/>
      <c r="J47" s="70"/>
      <c r="K47" s="70"/>
    </row>
    <row r="48" spans="1:11" ht="14.25">
      <c r="A48" s="3">
        <v>42892</v>
      </c>
      <c r="B48" s="6" t="s">
        <v>1797</v>
      </c>
      <c r="C48" s="5"/>
      <c r="D48" s="17"/>
      <c r="E48" s="5">
        <v>10.4</v>
      </c>
      <c r="F48" s="14">
        <v>26</v>
      </c>
      <c r="G48" s="5">
        <f t="shared" si="0"/>
        <v>64847.549999999988</v>
      </c>
      <c r="H48" s="69"/>
      <c r="I48" s="70"/>
      <c r="J48" s="70"/>
      <c r="K48" s="70"/>
    </row>
    <row r="49" spans="1:11" ht="14.25">
      <c r="A49" s="20">
        <v>42892</v>
      </c>
      <c r="B49" s="1" t="s">
        <v>1798</v>
      </c>
      <c r="C49" s="8">
        <v>130000</v>
      </c>
      <c r="D49" s="17">
        <v>16</v>
      </c>
      <c r="E49" s="8"/>
      <c r="F49" s="14"/>
      <c r="G49" s="10">
        <f t="shared" si="0"/>
        <v>194847.55</v>
      </c>
      <c r="H49" s="69" t="s">
        <v>1799</v>
      </c>
      <c r="I49" s="70"/>
      <c r="J49" s="70"/>
      <c r="K49" s="70"/>
    </row>
    <row r="50" spans="1:11" ht="14.25">
      <c r="A50" s="20">
        <v>42892</v>
      </c>
      <c r="B50" s="1" t="s">
        <v>1800</v>
      </c>
      <c r="C50" s="8">
        <v>0</v>
      </c>
      <c r="D50" s="17"/>
      <c r="E50" s="8"/>
      <c r="F50" s="14"/>
      <c r="G50" s="10">
        <f t="shared" si="0"/>
        <v>194847.55</v>
      </c>
      <c r="H50" s="69"/>
      <c r="I50" s="70"/>
      <c r="J50" s="70"/>
      <c r="K50" s="70"/>
    </row>
    <row r="51" spans="1:11" ht="14.25">
      <c r="A51" s="20">
        <v>42892</v>
      </c>
      <c r="B51" s="1" t="s">
        <v>1801</v>
      </c>
      <c r="C51" s="8"/>
      <c r="D51" s="17"/>
      <c r="E51" s="8">
        <v>184000</v>
      </c>
      <c r="F51" s="14">
        <v>4</v>
      </c>
      <c r="G51" s="10">
        <f t="shared" si="0"/>
        <v>10847.549999999988</v>
      </c>
      <c r="H51" s="69"/>
      <c r="I51" s="70"/>
      <c r="J51" s="70"/>
      <c r="K51" s="70"/>
    </row>
    <row r="52" spans="1:11" ht="14.25">
      <c r="A52" s="20">
        <v>42892</v>
      </c>
      <c r="B52" s="1" t="s">
        <v>1802</v>
      </c>
      <c r="C52" s="8">
        <v>53350</v>
      </c>
      <c r="D52" s="17">
        <v>17</v>
      </c>
      <c r="E52" s="8"/>
      <c r="F52" s="14"/>
      <c r="G52" s="10">
        <f t="shared" si="0"/>
        <v>64197.549999999988</v>
      </c>
      <c r="H52" s="69" t="s">
        <v>1803</v>
      </c>
      <c r="I52" s="70"/>
      <c r="J52" s="70"/>
      <c r="K52" s="70"/>
    </row>
    <row r="53" spans="1:11" ht="14.25">
      <c r="A53" s="20">
        <v>42892</v>
      </c>
      <c r="B53" s="1" t="s">
        <v>1804</v>
      </c>
      <c r="C53" s="8">
        <v>0</v>
      </c>
      <c r="D53" s="17"/>
      <c r="E53" s="8"/>
      <c r="F53" s="14"/>
      <c r="G53" s="10">
        <f t="shared" si="0"/>
        <v>64197.549999999988</v>
      </c>
      <c r="H53" s="69"/>
      <c r="I53" s="70"/>
      <c r="J53" s="70"/>
      <c r="K53" s="70"/>
    </row>
    <row r="54" spans="1:11" ht="14.25">
      <c r="A54" s="7">
        <v>42893</v>
      </c>
      <c r="B54" s="1" t="s">
        <v>1805</v>
      </c>
      <c r="C54" s="8">
        <v>8371</v>
      </c>
      <c r="D54" s="17">
        <v>48</v>
      </c>
      <c r="E54" s="8"/>
      <c r="F54" s="14"/>
      <c r="G54" s="10">
        <f t="shared" si="0"/>
        <v>72568.549999999988</v>
      </c>
      <c r="H54" s="69" t="s">
        <v>1806</v>
      </c>
      <c r="I54" s="70"/>
      <c r="J54" s="70"/>
      <c r="K54" s="70"/>
    </row>
    <row r="55" spans="1:11" ht="14.25">
      <c r="A55" s="20">
        <v>42893</v>
      </c>
      <c r="B55" s="1" t="s">
        <v>1807</v>
      </c>
      <c r="C55" s="22">
        <v>4144.2700000000004</v>
      </c>
      <c r="D55" s="29">
        <v>18</v>
      </c>
      <c r="E55" s="22"/>
      <c r="F55" s="27"/>
      <c r="G55" s="10">
        <f t="shared" si="0"/>
        <v>76712.819999999992</v>
      </c>
      <c r="H55" s="69" t="s">
        <v>1808</v>
      </c>
      <c r="I55" s="70"/>
      <c r="J55" s="70"/>
      <c r="K55" s="70"/>
    </row>
    <row r="56" spans="1:11" ht="14.25">
      <c r="A56" s="18">
        <v>42893</v>
      </c>
      <c r="B56" s="4" t="s">
        <v>1809</v>
      </c>
      <c r="C56" s="19"/>
      <c r="D56" s="29"/>
      <c r="E56" s="19">
        <v>45.59</v>
      </c>
      <c r="F56" s="14">
        <v>26</v>
      </c>
      <c r="G56" s="10">
        <f t="shared" si="0"/>
        <v>76667.23</v>
      </c>
      <c r="H56" s="69"/>
      <c r="I56" s="70"/>
      <c r="J56" s="70"/>
      <c r="K56" s="70"/>
    </row>
    <row r="57" spans="1:11" ht="14.25">
      <c r="A57" s="18">
        <v>42893</v>
      </c>
      <c r="B57" s="6" t="s">
        <v>1810</v>
      </c>
      <c r="C57" s="19"/>
      <c r="D57" s="29"/>
      <c r="E57" s="19">
        <v>7.29</v>
      </c>
      <c r="F57" s="14">
        <v>26</v>
      </c>
      <c r="G57" s="10">
        <f t="shared" si="0"/>
        <v>76659.94</v>
      </c>
      <c r="H57" s="69"/>
      <c r="I57" s="70"/>
      <c r="J57" s="70"/>
      <c r="K57" s="70"/>
    </row>
    <row r="58" spans="1:11" ht="14.25">
      <c r="A58" s="7">
        <v>42893</v>
      </c>
      <c r="B58" s="1" t="s">
        <v>1811</v>
      </c>
      <c r="C58" s="8">
        <v>230572.39</v>
      </c>
      <c r="D58" s="17">
        <v>19</v>
      </c>
      <c r="E58" s="8"/>
      <c r="F58" s="14"/>
      <c r="G58" s="10">
        <f t="shared" si="0"/>
        <v>307232.33</v>
      </c>
      <c r="H58" s="69" t="s">
        <v>1812</v>
      </c>
      <c r="I58" s="70"/>
      <c r="J58" s="70"/>
      <c r="K58" s="70"/>
    </row>
    <row r="59" spans="1:11" ht="14.25">
      <c r="A59" s="7">
        <v>42893</v>
      </c>
      <c r="B59" s="1" t="s">
        <v>1813</v>
      </c>
      <c r="C59" s="8">
        <v>0</v>
      </c>
      <c r="D59" s="17"/>
      <c r="E59" s="8"/>
      <c r="F59" s="14"/>
      <c r="G59" s="10">
        <f t="shared" si="0"/>
        <v>307232.33</v>
      </c>
      <c r="H59" s="69"/>
      <c r="I59" s="70"/>
      <c r="J59" s="70"/>
      <c r="K59" s="70"/>
    </row>
    <row r="60" spans="1:11" ht="14.25">
      <c r="A60" s="7">
        <v>42893</v>
      </c>
      <c r="B60" s="1" t="s">
        <v>1814</v>
      </c>
      <c r="C60" s="8">
        <v>1169</v>
      </c>
      <c r="D60" s="17">
        <v>21</v>
      </c>
      <c r="E60" s="8"/>
      <c r="F60" s="14"/>
      <c r="G60" s="10">
        <f t="shared" si="0"/>
        <v>308401.33</v>
      </c>
      <c r="H60" s="69" t="s">
        <v>1815</v>
      </c>
      <c r="I60" s="70"/>
      <c r="J60" s="70"/>
      <c r="K60" s="70"/>
    </row>
    <row r="61" spans="1:11" ht="14.25">
      <c r="A61" s="7">
        <v>42893</v>
      </c>
      <c r="B61" s="1" t="s">
        <v>1816</v>
      </c>
      <c r="C61" s="8"/>
      <c r="D61" s="17"/>
      <c r="E61" s="8">
        <v>298000</v>
      </c>
      <c r="F61" s="14">
        <v>6</v>
      </c>
      <c r="G61" s="10">
        <f t="shared" si="0"/>
        <v>10401.330000000016</v>
      </c>
      <c r="H61" s="69"/>
      <c r="I61" s="70"/>
      <c r="J61" s="70"/>
      <c r="K61" s="70"/>
    </row>
    <row r="62" spans="1:11" ht="14.25">
      <c r="A62" s="7">
        <v>42893</v>
      </c>
      <c r="B62" s="1" t="s">
        <v>1817</v>
      </c>
      <c r="C62" s="8">
        <v>15331</v>
      </c>
      <c r="D62" s="17">
        <v>25</v>
      </c>
      <c r="E62" s="8"/>
      <c r="F62" s="14"/>
      <c r="G62" s="10">
        <f t="shared" si="0"/>
        <v>25732.330000000016</v>
      </c>
      <c r="H62" s="69" t="s">
        <v>1818</v>
      </c>
      <c r="I62" s="70"/>
      <c r="J62" s="70"/>
      <c r="K62" s="70"/>
    </row>
    <row r="63" spans="1:11" ht="14.25">
      <c r="A63" s="7">
        <v>42893</v>
      </c>
      <c r="B63" s="1" t="s">
        <v>1819</v>
      </c>
      <c r="C63" s="8">
        <v>310000</v>
      </c>
      <c r="D63" s="17">
        <v>24</v>
      </c>
      <c r="E63" s="8"/>
      <c r="F63" s="14"/>
      <c r="G63" s="10">
        <f t="shared" si="0"/>
        <v>335732.33</v>
      </c>
      <c r="H63" s="69" t="s">
        <v>1820</v>
      </c>
      <c r="I63" s="70"/>
      <c r="J63" s="70"/>
      <c r="K63" s="70"/>
    </row>
    <row r="64" spans="1:11" ht="14.25">
      <c r="A64" s="7">
        <v>42893</v>
      </c>
      <c r="B64" s="1" t="s">
        <v>1821</v>
      </c>
      <c r="C64" s="8"/>
      <c r="D64" s="17"/>
      <c r="E64" s="8">
        <v>325000</v>
      </c>
      <c r="F64" s="14">
        <v>5</v>
      </c>
      <c r="G64" s="10">
        <f t="shared" si="0"/>
        <v>10732.330000000016</v>
      </c>
      <c r="H64" s="69"/>
      <c r="I64" s="70"/>
      <c r="J64" s="70"/>
      <c r="K64" s="70"/>
    </row>
    <row r="65" spans="1:11" ht="14.25">
      <c r="A65" s="7">
        <v>42893</v>
      </c>
      <c r="B65" s="1" t="s">
        <v>1822</v>
      </c>
      <c r="C65" s="8">
        <v>20000</v>
      </c>
      <c r="D65" s="17">
        <v>22</v>
      </c>
      <c r="E65" s="8"/>
      <c r="F65" s="14"/>
      <c r="G65" s="10">
        <f t="shared" si="0"/>
        <v>30732.330000000016</v>
      </c>
      <c r="H65" s="69" t="s">
        <v>1823</v>
      </c>
      <c r="I65" s="70"/>
      <c r="J65" s="70"/>
      <c r="K65" s="70"/>
    </row>
    <row r="66" spans="1:11" ht="14.25">
      <c r="A66" s="3">
        <v>42894</v>
      </c>
      <c r="B66" s="4" t="s">
        <v>1824</v>
      </c>
      <c r="C66" s="5"/>
      <c r="D66" s="17"/>
      <c r="E66" s="5">
        <v>233.77</v>
      </c>
      <c r="F66" s="14">
        <v>26</v>
      </c>
      <c r="G66" s="10">
        <f t="shared" si="0"/>
        <v>30498.560000000016</v>
      </c>
      <c r="H66" s="69"/>
      <c r="I66" s="70"/>
      <c r="J66" s="70"/>
      <c r="K66" s="70"/>
    </row>
    <row r="67" spans="1:11" ht="14.25">
      <c r="A67" s="7">
        <v>42894</v>
      </c>
      <c r="B67" s="1" t="s">
        <v>1825</v>
      </c>
      <c r="C67" s="8">
        <v>13918.06</v>
      </c>
      <c r="D67" s="17">
        <v>20</v>
      </c>
      <c r="E67" s="8"/>
      <c r="F67" s="14"/>
      <c r="G67" s="10">
        <f t="shared" si="0"/>
        <v>44416.620000000017</v>
      </c>
      <c r="H67" s="69" t="s">
        <v>1826</v>
      </c>
      <c r="I67" s="70"/>
      <c r="J67" s="70"/>
      <c r="K67" s="70"/>
    </row>
    <row r="68" spans="1:11" ht="14.25">
      <c r="A68" s="3">
        <v>42894</v>
      </c>
      <c r="B68" s="6" t="s">
        <v>1827</v>
      </c>
      <c r="C68" s="5"/>
      <c r="D68" s="17"/>
      <c r="E68" s="5">
        <v>37.4</v>
      </c>
      <c r="F68" s="14">
        <v>26</v>
      </c>
      <c r="G68" s="10">
        <f t="shared" si="0"/>
        <v>44379.220000000016</v>
      </c>
      <c r="H68" s="69"/>
      <c r="I68" s="70"/>
      <c r="J68" s="70"/>
      <c r="K68" s="70"/>
    </row>
    <row r="69" spans="1:11" ht="14.25">
      <c r="A69" s="3">
        <v>42894</v>
      </c>
      <c r="B69" s="4" t="s">
        <v>1828</v>
      </c>
      <c r="C69" s="5"/>
      <c r="D69" s="17"/>
      <c r="E69" s="5">
        <v>34.6</v>
      </c>
      <c r="F69" s="14">
        <v>26</v>
      </c>
      <c r="G69" s="10">
        <f t="shared" si="0"/>
        <v>44344.620000000017</v>
      </c>
      <c r="H69" s="69"/>
      <c r="I69" s="70"/>
      <c r="J69" s="70"/>
      <c r="K69" s="70"/>
    </row>
    <row r="70" spans="1:11" ht="14.25">
      <c r="A70" s="3">
        <v>42894</v>
      </c>
      <c r="B70" s="6" t="s">
        <v>1829</v>
      </c>
      <c r="C70" s="5"/>
      <c r="D70" s="17"/>
      <c r="E70" s="5">
        <v>5.53</v>
      </c>
      <c r="F70" s="14">
        <v>26</v>
      </c>
      <c r="G70" s="10">
        <f t="shared" ref="G70:G133" si="1">+G69+C70-E70</f>
        <v>44339.090000000018</v>
      </c>
      <c r="H70" s="69"/>
      <c r="I70" s="70"/>
      <c r="J70" s="70"/>
      <c r="K70" s="70"/>
    </row>
    <row r="71" spans="1:11" ht="14.25">
      <c r="A71" s="7">
        <v>42894</v>
      </c>
      <c r="B71" s="1" t="s">
        <v>1830</v>
      </c>
      <c r="C71" s="8">
        <v>5074.41</v>
      </c>
      <c r="D71" s="17">
        <v>32</v>
      </c>
      <c r="E71" s="8"/>
      <c r="F71" s="14"/>
      <c r="G71" s="10">
        <f t="shared" si="1"/>
        <v>49413.500000000015</v>
      </c>
      <c r="H71" s="69" t="s">
        <v>1831</v>
      </c>
      <c r="I71" s="70"/>
      <c r="J71" s="70"/>
      <c r="K71" s="70"/>
    </row>
    <row r="72" spans="1:11" ht="14.25">
      <c r="A72" s="7">
        <v>42894</v>
      </c>
      <c r="B72" s="1" t="s">
        <v>1832</v>
      </c>
      <c r="C72" s="8">
        <v>99000</v>
      </c>
      <c r="D72" s="17">
        <v>28</v>
      </c>
      <c r="E72" s="8"/>
      <c r="F72" s="14"/>
      <c r="G72" s="10">
        <f t="shared" si="1"/>
        <v>148413.5</v>
      </c>
      <c r="H72" s="69" t="s">
        <v>1833</v>
      </c>
      <c r="I72" s="70"/>
      <c r="J72" s="70"/>
      <c r="K72" s="70"/>
    </row>
    <row r="73" spans="1:11" ht="14.25">
      <c r="A73" s="7">
        <v>42894</v>
      </c>
      <c r="B73" s="1" t="s">
        <v>1834</v>
      </c>
      <c r="C73" s="8">
        <v>99000</v>
      </c>
      <c r="D73" s="17">
        <v>28</v>
      </c>
      <c r="E73" s="8"/>
      <c r="F73" s="14"/>
      <c r="G73" s="10">
        <f t="shared" si="1"/>
        <v>247413.5</v>
      </c>
      <c r="H73" s="69" t="s">
        <v>1833</v>
      </c>
      <c r="I73" s="70"/>
      <c r="J73" s="70"/>
      <c r="K73" s="70"/>
    </row>
    <row r="74" spans="1:11" ht="14.25">
      <c r="A74" s="7">
        <v>42894</v>
      </c>
      <c r="B74" s="1" t="s">
        <v>1835</v>
      </c>
      <c r="C74" s="8">
        <v>0</v>
      </c>
      <c r="D74" s="17"/>
      <c r="E74" s="8"/>
      <c r="F74" s="14"/>
      <c r="G74" s="10">
        <f t="shared" si="1"/>
        <v>247413.5</v>
      </c>
      <c r="H74" s="69"/>
      <c r="I74" s="70"/>
      <c r="J74" s="70"/>
      <c r="K74" s="70"/>
    </row>
    <row r="75" spans="1:11" ht="14.25">
      <c r="A75" s="7">
        <v>42894</v>
      </c>
      <c r="B75" s="1" t="s">
        <v>1836</v>
      </c>
      <c r="C75" s="8">
        <v>57000</v>
      </c>
      <c r="D75" s="17">
        <v>28</v>
      </c>
      <c r="E75" s="8"/>
      <c r="F75" s="14"/>
      <c r="G75" s="10">
        <f t="shared" si="1"/>
        <v>304413.5</v>
      </c>
      <c r="H75" s="69" t="s">
        <v>1833</v>
      </c>
      <c r="I75" s="70"/>
      <c r="J75" s="70"/>
      <c r="K75" s="70"/>
    </row>
    <row r="76" spans="1:11" ht="14.25">
      <c r="A76" s="7">
        <v>42894</v>
      </c>
      <c r="B76" s="1" t="s">
        <v>1837</v>
      </c>
      <c r="C76" s="8">
        <v>79000</v>
      </c>
      <c r="D76" s="17">
        <v>27</v>
      </c>
      <c r="E76" s="8"/>
      <c r="F76" s="14"/>
      <c r="G76" s="10">
        <f t="shared" si="1"/>
        <v>383413.5</v>
      </c>
      <c r="H76" s="69" t="s">
        <v>1838</v>
      </c>
      <c r="I76" s="70"/>
      <c r="J76" s="70"/>
      <c r="K76" s="70"/>
    </row>
    <row r="77" spans="1:11" ht="14.25">
      <c r="A77" s="7">
        <v>42894</v>
      </c>
      <c r="B77" s="1" t="s">
        <v>1839</v>
      </c>
      <c r="C77" s="8">
        <v>219200</v>
      </c>
      <c r="D77" s="17">
        <v>29</v>
      </c>
      <c r="E77" s="8"/>
      <c r="F77" s="14"/>
      <c r="G77" s="10">
        <f t="shared" si="1"/>
        <v>602613.5</v>
      </c>
      <c r="H77" s="69" t="s">
        <v>1840</v>
      </c>
      <c r="I77" s="70"/>
      <c r="J77" s="70"/>
      <c r="K77" s="70"/>
    </row>
    <row r="78" spans="1:11" ht="14.25">
      <c r="A78" s="7">
        <v>42895</v>
      </c>
      <c r="B78" s="1" t="s">
        <v>1841</v>
      </c>
      <c r="C78" s="8">
        <v>9317.7800000000007</v>
      </c>
      <c r="D78" s="17">
        <v>26</v>
      </c>
      <c r="E78" s="8"/>
      <c r="F78" s="14"/>
      <c r="G78" s="10">
        <f t="shared" si="1"/>
        <v>611931.28</v>
      </c>
      <c r="H78" s="69" t="s">
        <v>1842</v>
      </c>
      <c r="I78" s="70"/>
      <c r="J78" s="70"/>
      <c r="K78" s="70"/>
    </row>
    <row r="79" spans="1:11" ht="14.25">
      <c r="A79" s="3">
        <v>42895</v>
      </c>
      <c r="B79" s="4" t="s">
        <v>1843</v>
      </c>
      <c r="C79" s="5"/>
      <c r="D79" s="17"/>
      <c r="E79" s="5">
        <v>131.43</v>
      </c>
      <c r="F79" s="14">
        <v>26</v>
      </c>
      <c r="G79" s="5">
        <f t="shared" si="1"/>
        <v>611799.85</v>
      </c>
      <c r="H79" s="69"/>
      <c r="I79" s="70"/>
      <c r="J79" s="70"/>
      <c r="K79" s="70"/>
    </row>
    <row r="80" spans="1:11" ht="14.25">
      <c r="A80" s="3">
        <v>42895</v>
      </c>
      <c r="B80" s="6" t="s">
        <v>1844</v>
      </c>
      <c r="C80" s="5"/>
      <c r="D80" s="17"/>
      <c r="E80" s="5">
        <v>21.03</v>
      </c>
      <c r="F80" s="14">
        <v>26</v>
      </c>
      <c r="G80" s="5">
        <f t="shared" si="1"/>
        <v>611778.81999999995</v>
      </c>
      <c r="H80" s="69"/>
      <c r="I80" s="70"/>
      <c r="J80" s="70"/>
      <c r="K80" s="70"/>
    </row>
    <row r="81" spans="1:11" ht="14.25">
      <c r="A81" s="3">
        <v>42895</v>
      </c>
      <c r="B81" s="4" t="s">
        <v>1845</v>
      </c>
      <c r="C81" s="5"/>
      <c r="D81" s="17"/>
      <c r="E81" s="5">
        <v>35.880000000000003</v>
      </c>
      <c r="F81" s="14">
        <v>26</v>
      </c>
      <c r="G81" s="5">
        <f t="shared" si="1"/>
        <v>611742.93999999994</v>
      </c>
      <c r="H81" s="69"/>
      <c r="I81" s="70"/>
      <c r="J81" s="70"/>
      <c r="K81" s="70"/>
    </row>
    <row r="82" spans="1:11" ht="14.25">
      <c r="A82" s="3">
        <v>42895</v>
      </c>
      <c r="B82" s="6" t="s">
        <v>1846</v>
      </c>
      <c r="C82" s="5"/>
      <c r="D82" s="17"/>
      <c r="E82" s="5">
        <v>5.74</v>
      </c>
      <c r="F82" s="14">
        <v>26</v>
      </c>
      <c r="G82" s="5">
        <f t="shared" si="1"/>
        <v>611737.19999999995</v>
      </c>
      <c r="H82" s="69"/>
      <c r="I82" s="70"/>
      <c r="J82" s="70"/>
      <c r="K82" s="70"/>
    </row>
    <row r="83" spans="1:11" ht="14.25">
      <c r="A83" s="7">
        <v>42895</v>
      </c>
      <c r="B83" s="1" t="s">
        <v>1847</v>
      </c>
      <c r="C83" s="8">
        <v>2280</v>
      </c>
      <c r="D83" s="17">
        <v>30</v>
      </c>
      <c r="E83" s="8"/>
      <c r="F83" s="14"/>
      <c r="G83" s="10">
        <f t="shared" si="1"/>
        <v>614017.19999999995</v>
      </c>
      <c r="H83" s="69" t="s">
        <v>1848</v>
      </c>
      <c r="I83" s="70"/>
      <c r="J83" s="70"/>
      <c r="K83" s="70"/>
    </row>
    <row r="84" spans="1:11" ht="14.25">
      <c r="A84" s="7">
        <v>42895</v>
      </c>
      <c r="B84" s="1" t="s">
        <v>1849</v>
      </c>
      <c r="C84" s="8">
        <v>0</v>
      </c>
      <c r="D84" s="17"/>
      <c r="E84" s="8"/>
      <c r="F84" s="14"/>
      <c r="G84" s="10">
        <f t="shared" si="1"/>
        <v>614017.19999999995</v>
      </c>
      <c r="H84" s="69"/>
      <c r="I84" s="70"/>
      <c r="J84" s="70"/>
      <c r="K84" s="70"/>
    </row>
    <row r="85" spans="1:11" ht="14.25">
      <c r="A85" s="7">
        <v>42895</v>
      </c>
      <c r="B85" s="1" t="s">
        <v>1850</v>
      </c>
      <c r="C85" s="8">
        <v>3320</v>
      </c>
      <c r="D85" s="17">
        <v>33</v>
      </c>
      <c r="E85" s="8"/>
      <c r="F85" s="14"/>
      <c r="G85" s="10">
        <f t="shared" si="1"/>
        <v>617337.19999999995</v>
      </c>
      <c r="H85" s="69" t="s">
        <v>1851</v>
      </c>
      <c r="I85" s="70"/>
      <c r="J85" s="70"/>
      <c r="K85" s="70"/>
    </row>
    <row r="86" spans="1:11" ht="14.25">
      <c r="A86" s="7">
        <v>42895</v>
      </c>
      <c r="B86" s="1" t="s">
        <v>1852</v>
      </c>
      <c r="C86" s="8"/>
      <c r="D86" s="17"/>
      <c r="E86" s="8">
        <v>600000</v>
      </c>
      <c r="F86" s="14">
        <v>7</v>
      </c>
      <c r="G86" s="10">
        <f t="shared" si="1"/>
        <v>17337.199999999953</v>
      </c>
      <c r="H86" s="69"/>
      <c r="I86" s="70"/>
      <c r="J86" s="70"/>
      <c r="K86" s="70"/>
    </row>
    <row r="87" spans="1:11" ht="14.25">
      <c r="A87" s="7">
        <v>42895</v>
      </c>
      <c r="B87" s="1" t="s">
        <v>1853</v>
      </c>
      <c r="C87" s="8">
        <v>1169</v>
      </c>
      <c r="D87" s="17">
        <v>38</v>
      </c>
      <c r="E87" s="8"/>
      <c r="F87" s="14"/>
      <c r="G87" s="10">
        <f t="shared" si="1"/>
        <v>18506.199999999953</v>
      </c>
      <c r="H87" s="69" t="s">
        <v>1854</v>
      </c>
      <c r="I87" s="70"/>
      <c r="J87" s="70"/>
      <c r="K87" s="70"/>
    </row>
    <row r="88" spans="1:11" ht="14.25">
      <c r="A88" s="7">
        <v>42895</v>
      </c>
      <c r="B88" s="1" t="s">
        <v>1855</v>
      </c>
      <c r="C88" s="8">
        <v>280192.15000000002</v>
      </c>
      <c r="D88" s="17">
        <v>34</v>
      </c>
      <c r="E88" s="8"/>
      <c r="F88" s="14"/>
      <c r="G88" s="10">
        <f t="shared" si="1"/>
        <v>298698.34999999998</v>
      </c>
      <c r="H88" s="69" t="s">
        <v>1856</v>
      </c>
      <c r="I88" s="70"/>
      <c r="J88" s="70"/>
      <c r="K88" s="70"/>
    </row>
    <row r="89" spans="1:11" ht="14.25">
      <c r="A89" s="7">
        <v>42895</v>
      </c>
      <c r="B89" s="1" t="s">
        <v>1857</v>
      </c>
      <c r="C89" s="8">
        <v>70000</v>
      </c>
      <c r="D89" s="17">
        <v>39</v>
      </c>
      <c r="E89" s="8"/>
      <c r="F89" s="14"/>
      <c r="G89" s="10">
        <f t="shared" si="1"/>
        <v>368698.35</v>
      </c>
      <c r="H89" s="69" t="s">
        <v>1858</v>
      </c>
      <c r="I89" s="70"/>
      <c r="J89" s="70"/>
      <c r="K89" s="70"/>
    </row>
    <row r="90" spans="1:11" ht="14.25">
      <c r="A90" s="7">
        <v>42898</v>
      </c>
      <c r="B90" s="1" t="s">
        <v>1859</v>
      </c>
      <c r="C90" s="8">
        <v>2040</v>
      </c>
      <c r="D90" s="17">
        <v>35</v>
      </c>
      <c r="E90" s="8"/>
      <c r="F90" s="14"/>
      <c r="G90" s="10">
        <f t="shared" si="1"/>
        <v>370738.35</v>
      </c>
      <c r="H90" s="69" t="s">
        <v>1860</v>
      </c>
      <c r="I90" s="70"/>
      <c r="J90" s="70"/>
      <c r="K90" s="70"/>
    </row>
    <row r="91" spans="1:11" ht="14.25">
      <c r="A91" s="7">
        <v>42898</v>
      </c>
      <c r="B91" s="1" t="s">
        <v>1861</v>
      </c>
      <c r="C91" s="8"/>
      <c r="D91" s="17"/>
      <c r="E91" s="8"/>
      <c r="F91" s="14"/>
      <c r="G91" s="10">
        <f t="shared" si="1"/>
        <v>370738.35</v>
      </c>
      <c r="H91" s="69"/>
      <c r="I91" s="70"/>
      <c r="J91" s="70"/>
      <c r="K91" s="70"/>
    </row>
    <row r="92" spans="1:11" ht="14.25">
      <c r="A92" s="7">
        <v>42898</v>
      </c>
      <c r="B92" s="1" t="s">
        <v>1862</v>
      </c>
      <c r="C92" s="8">
        <v>12321</v>
      </c>
      <c r="D92" s="17">
        <v>37</v>
      </c>
      <c r="E92" s="8"/>
      <c r="F92" s="14"/>
      <c r="G92" s="10">
        <f t="shared" si="1"/>
        <v>383059.35</v>
      </c>
      <c r="H92" s="69" t="s">
        <v>1863</v>
      </c>
      <c r="I92" s="70"/>
      <c r="J92" s="70"/>
      <c r="K92" s="70"/>
    </row>
    <row r="93" spans="1:11" ht="14.25">
      <c r="A93" s="7">
        <v>42898</v>
      </c>
      <c r="B93" s="1" t="s">
        <v>1864</v>
      </c>
      <c r="C93" s="8"/>
      <c r="D93" s="17"/>
      <c r="E93" s="8"/>
      <c r="F93" s="14"/>
      <c r="G93" s="10">
        <f t="shared" si="1"/>
        <v>383059.35</v>
      </c>
      <c r="H93" s="69"/>
      <c r="I93" s="70"/>
      <c r="J93" s="70"/>
      <c r="K93" s="70"/>
    </row>
    <row r="94" spans="1:11" ht="14.25">
      <c r="A94" s="7">
        <v>42898</v>
      </c>
      <c r="B94" s="1" t="s">
        <v>1865</v>
      </c>
      <c r="C94" s="8">
        <v>213000</v>
      </c>
      <c r="D94" s="17">
        <v>36</v>
      </c>
      <c r="E94" s="8"/>
      <c r="F94" s="14"/>
      <c r="G94" s="10">
        <f t="shared" si="1"/>
        <v>596059.35</v>
      </c>
      <c r="H94" s="69" t="s">
        <v>1866</v>
      </c>
      <c r="I94" s="70"/>
      <c r="J94" s="70"/>
      <c r="K94" s="70"/>
    </row>
    <row r="95" spans="1:11" ht="14.25">
      <c r="A95" s="7">
        <v>42898</v>
      </c>
      <c r="B95" s="1" t="s">
        <v>1867</v>
      </c>
      <c r="C95" s="8"/>
      <c r="D95" s="17"/>
      <c r="E95" s="8"/>
      <c r="F95" s="14"/>
      <c r="G95" s="10">
        <f t="shared" si="1"/>
        <v>596059.35</v>
      </c>
      <c r="H95" s="69"/>
      <c r="I95" s="70"/>
      <c r="J95" s="70"/>
      <c r="K95" s="70"/>
    </row>
    <row r="96" spans="1:11" ht="14.25">
      <c r="A96" s="3">
        <v>42898</v>
      </c>
      <c r="B96" s="6" t="s">
        <v>1868</v>
      </c>
      <c r="C96" s="5"/>
      <c r="D96" s="17"/>
      <c r="E96" s="5">
        <v>65.849999999999994</v>
      </c>
      <c r="F96" s="14">
        <v>26</v>
      </c>
      <c r="G96" s="5">
        <f t="shared" si="1"/>
        <v>595993.5</v>
      </c>
      <c r="H96" s="69"/>
      <c r="I96" s="70"/>
      <c r="J96" s="70"/>
      <c r="K96" s="70"/>
    </row>
    <row r="97" spans="1:11" ht="14.25">
      <c r="A97" s="7">
        <v>42898</v>
      </c>
      <c r="B97" s="1" t="s">
        <v>1869</v>
      </c>
      <c r="C97" s="8">
        <v>28629.58</v>
      </c>
      <c r="D97" s="17">
        <v>40</v>
      </c>
      <c r="E97" s="8"/>
      <c r="F97" s="14"/>
      <c r="G97" s="10">
        <f t="shared" si="1"/>
        <v>624623.07999999996</v>
      </c>
      <c r="H97" s="69" t="s">
        <v>1870</v>
      </c>
      <c r="I97" s="70"/>
      <c r="J97" s="70"/>
      <c r="K97" s="70"/>
    </row>
    <row r="98" spans="1:11" ht="14.25">
      <c r="A98" s="3">
        <v>42898</v>
      </c>
      <c r="B98" s="4" t="s">
        <v>1871</v>
      </c>
      <c r="C98" s="5"/>
      <c r="D98" s="17"/>
      <c r="E98" s="5">
        <v>411.58</v>
      </c>
      <c r="F98" s="14">
        <v>26</v>
      </c>
      <c r="G98" s="5">
        <f t="shared" si="1"/>
        <v>624211.5</v>
      </c>
      <c r="H98" s="69"/>
      <c r="I98" s="70"/>
      <c r="J98" s="70"/>
      <c r="K98" s="70"/>
    </row>
    <row r="99" spans="1:11" ht="14.25">
      <c r="A99" s="3">
        <v>42898</v>
      </c>
      <c r="B99" s="4" t="s">
        <v>1872</v>
      </c>
      <c r="C99" s="5"/>
      <c r="D99" s="17"/>
      <c r="E99" s="5">
        <v>106.29</v>
      </c>
      <c r="F99" s="14">
        <v>26</v>
      </c>
      <c r="G99" s="5">
        <f t="shared" si="1"/>
        <v>624105.21</v>
      </c>
      <c r="H99" s="69"/>
      <c r="I99" s="70"/>
      <c r="J99" s="70"/>
      <c r="K99" s="70"/>
    </row>
    <row r="100" spans="1:11" ht="14.25">
      <c r="A100" s="3">
        <v>42898</v>
      </c>
      <c r="B100" s="6" t="s">
        <v>1873</v>
      </c>
      <c r="C100" s="5"/>
      <c r="D100" s="17"/>
      <c r="E100" s="5">
        <v>17</v>
      </c>
      <c r="F100" s="14">
        <v>26</v>
      </c>
      <c r="G100" s="5">
        <f t="shared" si="1"/>
        <v>624088.21</v>
      </c>
      <c r="H100" s="69"/>
      <c r="I100" s="70"/>
      <c r="J100" s="70"/>
      <c r="K100" s="70"/>
    </row>
    <row r="101" spans="1:11" ht="14.25">
      <c r="A101" s="7">
        <v>42898</v>
      </c>
      <c r="B101" s="1" t="s">
        <v>1874</v>
      </c>
      <c r="C101" s="8">
        <v>26618.75</v>
      </c>
      <c r="D101" s="17">
        <v>31</v>
      </c>
      <c r="E101" s="8"/>
      <c r="F101" s="14"/>
      <c r="G101" s="10">
        <f t="shared" si="1"/>
        <v>650706.96</v>
      </c>
      <c r="H101" s="69" t="s">
        <v>1875</v>
      </c>
      <c r="I101" s="70"/>
      <c r="J101" s="70"/>
      <c r="K101" s="70"/>
    </row>
    <row r="102" spans="1:11" ht="14.25">
      <c r="A102" s="3">
        <v>42898</v>
      </c>
      <c r="B102" s="4" t="s">
        <v>1876</v>
      </c>
      <c r="C102" s="5"/>
      <c r="D102" s="17"/>
      <c r="E102" s="5">
        <v>250.27</v>
      </c>
      <c r="F102" s="14">
        <v>26</v>
      </c>
      <c r="G102" s="5">
        <f t="shared" si="1"/>
        <v>650456.68999999994</v>
      </c>
      <c r="H102" s="69"/>
      <c r="I102" s="70"/>
      <c r="J102" s="70"/>
      <c r="K102" s="70"/>
    </row>
    <row r="103" spans="1:11" ht="14.25">
      <c r="A103" s="3">
        <v>42898</v>
      </c>
      <c r="B103" s="6" t="s">
        <v>1877</v>
      </c>
      <c r="C103" s="5"/>
      <c r="D103" s="17"/>
      <c r="E103" s="5">
        <v>40.04</v>
      </c>
      <c r="F103" s="14">
        <v>26</v>
      </c>
      <c r="G103" s="5">
        <f t="shared" si="1"/>
        <v>650416.64999999991</v>
      </c>
      <c r="H103" s="69"/>
      <c r="I103" s="70"/>
      <c r="J103" s="70"/>
      <c r="K103" s="70"/>
    </row>
    <row r="104" spans="1:11" ht="14.25">
      <c r="A104" s="3">
        <v>42898</v>
      </c>
      <c r="B104" s="4" t="s">
        <v>1878</v>
      </c>
      <c r="C104" s="5"/>
      <c r="D104" s="17"/>
      <c r="E104" s="5">
        <v>165.94</v>
      </c>
      <c r="F104" s="14">
        <v>26</v>
      </c>
      <c r="G104" s="5">
        <f t="shared" si="1"/>
        <v>650250.71</v>
      </c>
      <c r="H104" s="69"/>
      <c r="I104" s="70"/>
      <c r="J104" s="70"/>
      <c r="K104" s="70"/>
    </row>
    <row r="105" spans="1:11" ht="14.25">
      <c r="A105" s="3">
        <v>42898</v>
      </c>
      <c r="B105" s="6" t="s">
        <v>1879</v>
      </c>
      <c r="C105" s="5"/>
      <c r="D105" s="17"/>
      <c r="E105" s="5">
        <v>26.55</v>
      </c>
      <c r="F105" s="14">
        <v>26</v>
      </c>
      <c r="G105" s="5">
        <f t="shared" si="1"/>
        <v>650224.15999999992</v>
      </c>
      <c r="H105" s="69"/>
      <c r="I105" s="70"/>
      <c r="J105" s="70"/>
      <c r="K105" s="70"/>
    </row>
    <row r="106" spans="1:11" ht="14.25">
      <c r="A106" s="7">
        <v>42898</v>
      </c>
      <c r="B106" s="1" t="s">
        <v>1880</v>
      </c>
      <c r="C106" s="8">
        <v>211</v>
      </c>
      <c r="D106" s="17">
        <v>49</v>
      </c>
      <c r="E106" s="8"/>
      <c r="F106" s="14"/>
      <c r="G106" s="10">
        <f t="shared" si="1"/>
        <v>650435.15999999992</v>
      </c>
      <c r="H106" s="69" t="s">
        <v>1881</v>
      </c>
      <c r="I106" s="70"/>
      <c r="J106" s="70"/>
      <c r="K106" s="70"/>
    </row>
    <row r="107" spans="1:11" ht="14.25">
      <c r="A107" s="7">
        <v>42898</v>
      </c>
      <c r="B107" s="1" t="s">
        <v>1882</v>
      </c>
      <c r="C107" s="8">
        <v>5631</v>
      </c>
      <c r="D107" s="17">
        <v>43</v>
      </c>
      <c r="E107" s="8"/>
      <c r="F107" s="14"/>
      <c r="G107" s="10">
        <f t="shared" si="1"/>
        <v>656066.15999999992</v>
      </c>
      <c r="H107" s="69" t="s">
        <v>1883</v>
      </c>
      <c r="I107" s="70"/>
      <c r="J107" s="70"/>
      <c r="K107" s="70"/>
    </row>
    <row r="108" spans="1:11" ht="14.25">
      <c r="A108" s="7">
        <v>42898</v>
      </c>
      <c r="B108" s="1" t="s">
        <v>1884</v>
      </c>
      <c r="C108" s="8">
        <v>20000</v>
      </c>
      <c r="D108" s="17">
        <v>42</v>
      </c>
      <c r="E108" s="8"/>
      <c r="F108" s="14"/>
      <c r="G108" s="10">
        <f t="shared" si="1"/>
        <v>676066.15999999992</v>
      </c>
      <c r="H108" s="69" t="s">
        <v>1885</v>
      </c>
      <c r="I108" s="70"/>
      <c r="J108" s="70"/>
      <c r="K108" s="70"/>
    </row>
    <row r="109" spans="1:11" ht="14.25">
      <c r="A109" s="7">
        <v>42898</v>
      </c>
      <c r="B109" s="1" t="s">
        <v>1886</v>
      </c>
      <c r="C109" s="8">
        <v>0</v>
      </c>
      <c r="D109" s="17"/>
      <c r="E109" s="8"/>
      <c r="F109" s="14"/>
      <c r="G109" s="10">
        <f t="shared" si="1"/>
        <v>676066.15999999992</v>
      </c>
      <c r="H109" s="69"/>
      <c r="I109" s="70"/>
      <c r="J109" s="70"/>
      <c r="K109" s="70"/>
    </row>
    <row r="110" spans="1:11" ht="14.25">
      <c r="A110" s="7">
        <v>42898</v>
      </c>
      <c r="B110" s="1" t="s">
        <v>1887</v>
      </c>
      <c r="C110" s="8"/>
      <c r="D110" s="17"/>
      <c r="E110" s="8">
        <v>666000</v>
      </c>
      <c r="F110" s="14">
        <v>9</v>
      </c>
      <c r="G110" s="10">
        <f t="shared" si="1"/>
        <v>10066.159999999916</v>
      </c>
      <c r="H110" s="69" t="s">
        <v>1888</v>
      </c>
      <c r="I110" s="70"/>
      <c r="J110" s="70"/>
      <c r="K110" s="70"/>
    </row>
    <row r="111" spans="1:11" ht="14.25">
      <c r="A111" s="7">
        <v>42898</v>
      </c>
      <c r="B111" s="1" t="s">
        <v>1889</v>
      </c>
      <c r="C111" s="8">
        <v>50000</v>
      </c>
      <c r="D111" s="17">
        <v>44</v>
      </c>
      <c r="E111" s="8"/>
      <c r="F111" s="14"/>
      <c r="G111" s="10">
        <f t="shared" si="1"/>
        <v>60066.159999999916</v>
      </c>
      <c r="H111" s="69" t="s">
        <v>1890</v>
      </c>
      <c r="I111" s="70"/>
      <c r="J111" s="70"/>
      <c r="K111" s="70"/>
    </row>
    <row r="112" spans="1:11" ht="14.25">
      <c r="A112" s="7">
        <v>42898</v>
      </c>
      <c r="B112" s="1" t="s">
        <v>1891</v>
      </c>
      <c r="C112" s="8">
        <v>0</v>
      </c>
      <c r="D112" s="17"/>
      <c r="E112" s="8"/>
      <c r="F112" s="14"/>
      <c r="G112" s="10">
        <f t="shared" si="1"/>
        <v>60066.159999999916</v>
      </c>
      <c r="H112" s="69"/>
      <c r="I112" s="70"/>
      <c r="J112" s="70"/>
      <c r="K112" s="70"/>
    </row>
    <row r="113" spans="1:11" ht="14.25">
      <c r="A113" s="7">
        <v>42898</v>
      </c>
      <c r="B113" s="1" t="s">
        <v>1892</v>
      </c>
      <c r="C113" s="8">
        <v>434000</v>
      </c>
      <c r="D113" s="17">
        <v>51</v>
      </c>
      <c r="E113" s="8"/>
      <c r="F113" s="14"/>
      <c r="G113" s="10">
        <f t="shared" si="1"/>
        <v>494066.15999999992</v>
      </c>
      <c r="H113" s="69" t="s">
        <v>1893</v>
      </c>
      <c r="I113" s="70"/>
      <c r="J113" s="70"/>
      <c r="K113" s="70"/>
    </row>
    <row r="114" spans="1:11" ht="14.25">
      <c r="A114" s="7">
        <v>42898</v>
      </c>
      <c r="B114" s="1" t="s">
        <v>1894</v>
      </c>
      <c r="C114" s="8"/>
      <c r="D114" s="17"/>
      <c r="E114" s="8">
        <v>434000</v>
      </c>
      <c r="F114" s="14">
        <v>10</v>
      </c>
      <c r="G114" s="10">
        <f t="shared" si="1"/>
        <v>60066.159999999916</v>
      </c>
      <c r="H114" s="69" t="s">
        <v>1895</v>
      </c>
      <c r="I114" s="70"/>
      <c r="J114" s="70"/>
      <c r="K114" s="70"/>
    </row>
    <row r="115" spans="1:11" ht="14.25">
      <c r="A115" s="7">
        <v>42898</v>
      </c>
      <c r="B115" s="1" t="s">
        <v>1896</v>
      </c>
      <c r="C115" s="8"/>
      <c r="D115" s="17"/>
      <c r="E115" s="8">
        <v>3196.96</v>
      </c>
      <c r="F115" s="14">
        <v>11</v>
      </c>
      <c r="G115" s="10">
        <f t="shared" si="1"/>
        <v>56869.199999999917</v>
      </c>
      <c r="H115" s="69" t="s">
        <v>1897</v>
      </c>
      <c r="I115" s="70"/>
      <c r="J115" s="70"/>
      <c r="K115" s="70"/>
    </row>
    <row r="116" spans="1:11" ht="14.25">
      <c r="A116" s="7">
        <v>42899</v>
      </c>
      <c r="B116" s="1" t="s">
        <v>1898</v>
      </c>
      <c r="C116" s="8">
        <v>20837.59</v>
      </c>
      <c r="D116" s="17">
        <v>41</v>
      </c>
      <c r="E116" s="8"/>
      <c r="F116" s="14"/>
      <c r="G116" s="10">
        <f t="shared" si="1"/>
        <v>77706.789999999921</v>
      </c>
      <c r="H116" s="69" t="s">
        <v>1899</v>
      </c>
      <c r="I116" s="70"/>
      <c r="J116" s="70"/>
      <c r="K116" s="70"/>
    </row>
    <row r="117" spans="1:11" ht="14.25">
      <c r="A117" s="3">
        <v>42899</v>
      </c>
      <c r="B117" s="4" t="s">
        <v>1900</v>
      </c>
      <c r="C117" s="5"/>
      <c r="D117" s="17"/>
      <c r="E117" s="5">
        <v>44.27</v>
      </c>
      <c r="F117" s="14">
        <v>26</v>
      </c>
      <c r="G117" s="5">
        <f t="shared" si="1"/>
        <v>77662.519999999917</v>
      </c>
      <c r="H117" s="69"/>
      <c r="I117" s="70"/>
      <c r="J117" s="70"/>
      <c r="K117" s="70"/>
    </row>
    <row r="118" spans="1:11" ht="14.25">
      <c r="A118" s="3">
        <v>42899</v>
      </c>
      <c r="B118" s="6" t="s">
        <v>1901</v>
      </c>
      <c r="C118" s="5"/>
      <c r="D118" s="17"/>
      <c r="E118" s="5">
        <v>7.08</v>
      </c>
      <c r="F118" s="14">
        <v>26</v>
      </c>
      <c r="G118" s="5">
        <f t="shared" si="1"/>
        <v>77655.439999999915</v>
      </c>
      <c r="H118" s="69"/>
      <c r="I118" s="70"/>
      <c r="J118" s="70"/>
      <c r="K118" s="70"/>
    </row>
    <row r="119" spans="1:11" ht="14.25">
      <c r="A119" s="3">
        <v>42899</v>
      </c>
      <c r="B119" s="4" t="s">
        <v>1902</v>
      </c>
      <c r="C119" s="5"/>
      <c r="D119" s="17"/>
      <c r="E119" s="5">
        <v>206.77</v>
      </c>
      <c r="F119" s="14">
        <v>26</v>
      </c>
      <c r="G119" s="5">
        <f t="shared" si="1"/>
        <v>77448.669999999911</v>
      </c>
      <c r="H119" s="69"/>
      <c r="I119" s="70"/>
      <c r="J119" s="70"/>
      <c r="K119" s="70"/>
    </row>
    <row r="120" spans="1:11" ht="14.25">
      <c r="A120" s="3">
        <v>42899</v>
      </c>
      <c r="B120" s="6" t="s">
        <v>1903</v>
      </c>
      <c r="C120" s="5"/>
      <c r="D120" s="17"/>
      <c r="E120" s="5">
        <v>33.08</v>
      </c>
      <c r="F120" s="14">
        <v>26</v>
      </c>
      <c r="G120" s="5">
        <f t="shared" si="1"/>
        <v>77415.589999999909</v>
      </c>
      <c r="H120" s="69"/>
      <c r="I120" s="70"/>
      <c r="J120" s="70"/>
      <c r="K120" s="70"/>
    </row>
    <row r="121" spans="1:11" ht="14.25">
      <c r="A121" s="7">
        <v>42899</v>
      </c>
      <c r="B121" s="1" t="s">
        <v>1904</v>
      </c>
      <c r="C121" s="8">
        <v>205000</v>
      </c>
      <c r="D121" s="17">
        <v>45</v>
      </c>
      <c r="E121" s="8"/>
      <c r="F121" s="14"/>
      <c r="G121" s="10">
        <f t="shared" si="1"/>
        <v>282415.58999999991</v>
      </c>
      <c r="H121" s="69" t="s">
        <v>1905</v>
      </c>
      <c r="I121" s="70"/>
      <c r="J121" s="70"/>
      <c r="K121" s="70"/>
    </row>
    <row r="122" spans="1:11" ht="14.25">
      <c r="A122" s="7">
        <v>42899</v>
      </c>
      <c r="B122" s="1" t="s">
        <v>1906</v>
      </c>
      <c r="C122" s="8">
        <v>0</v>
      </c>
      <c r="D122" s="17"/>
      <c r="E122" s="8"/>
      <c r="F122" s="14"/>
      <c r="G122" s="10">
        <f t="shared" si="1"/>
        <v>282415.58999999991</v>
      </c>
      <c r="H122" s="69"/>
      <c r="I122" s="70"/>
      <c r="J122" s="70"/>
      <c r="K122" s="70"/>
    </row>
    <row r="123" spans="1:11" ht="14.25">
      <c r="A123" s="7">
        <v>42899</v>
      </c>
      <c r="B123" s="1" t="s">
        <v>1907</v>
      </c>
      <c r="C123" s="8"/>
      <c r="D123" s="17"/>
      <c r="E123" s="8">
        <v>272000</v>
      </c>
      <c r="F123" s="14">
        <v>8</v>
      </c>
      <c r="G123" s="10">
        <f t="shared" si="1"/>
        <v>10415.589999999909</v>
      </c>
      <c r="H123" s="69" t="s">
        <v>1908</v>
      </c>
      <c r="I123" s="70"/>
      <c r="J123" s="70"/>
      <c r="K123" s="70"/>
    </row>
    <row r="124" spans="1:11" ht="14.25">
      <c r="A124" s="7">
        <v>42899</v>
      </c>
      <c r="B124" s="1" t="s">
        <v>1909</v>
      </c>
      <c r="C124" s="8">
        <v>82659</v>
      </c>
      <c r="D124" s="17">
        <v>47</v>
      </c>
      <c r="E124" s="8"/>
      <c r="F124" s="14"/>
      <c r="G124" s="10">
        <f t="shared" si="1"/>
        <v>93074.589999999909</v>
      </c>
      <c r="H124" s="69" t="s">
        <v>1910</v>
      </c>
      <c r="I124" s="70"/>
      <c r="J124" s="70"/>
      <c r="K124" s="70"/>
    </row>
    <row r="125" spans="1:11" ht="14.25">
      <c r="A125" s="7">
        <v>42899</v>
      </c>
      <c r="B125" s="1" t="s">
        <v>1911</v>
      </c>
      <c r="C125" s="8">
        <v>3250</v>
      </c>
      <c r="D125" s="17">
        <v>77</v>
      </c>
      <c r="E125" s="8"/>
      <c r="F125" s="14"/>
      <c r="G125" s="10">
        <f t="shared" si="1"/>
        <v>96324.589999999909</v>
      </c>
      <c r="H125" s="69" t="s">
        <v>1912</v>
      </c>
      <c r="I125" s="70" t="s">
        <v>1913</v>
      </c>
      <c r="J125" s="70" t="s">
        <v>1914</v>
      </c>
      <c r="K125" s="70"/>
    </row>
    <row r="126" spans="1:11" ht="14.25">
      <c r="A126" s="7">
        <v>42900</v>
      </c>
      <c r="B126" s="1" t="s">
        <v>1915</v>
      </c>
      <c r="C126" s="8">
        <v>12175.47</v>
      </c>
      <c r="D126" s="17">
        <v>46</v>
      </c>
      <c r="E126" s="8"/>
      <c r="F126" s="14"/>
      <c r="G126" s="10">
        <f t="shared" si="1"/>
        <v>108500.05999999991</v>
      </c>
      <c r="H126" s="69" t="s">
        <v>1916</v>
      </c>
      <c r="I126" s="70"/>
      <c r="J126" s="70"/>
      <c r="K126" s="70"/>
    </row>
    <row r="127" spans="1:11" ht="14.25">
      <c r="A127" s="3">
        <v>42900</v>
      </c>
      <c r="B127" s="4" t="s">
        <v>1917</v>
      </c>
      <c r="C127" s="5"/>
      <c r="D127" s="17"/>
      <c r="E127" s="5">
        <v>168.74</v>
      </c>
      <c r="F127" s="14">
        <v>26</v>
      </c>
      <c r="G127" s="5">
        <f t="shared" si="1"/>
        <v>108331.31999999991</v>
      </c>
      <c r="H127" s="69"/>
      <c r="I127" s="70"/>
      <c r="J127" s="70"/>
      <c r="K127" s="70"/>
    </row>
    <row r="128" spans="1:11" ht="14.25">
      <c r="A128" s="3">
        <v>42900</v>
      </c>
      <c r="B128" s="6" t="s">
        <v>1918</v>
      </c>
      <c r="C128" s="5"/>
      <c r="D128" s="17"/>
      <c r="E128" s="5">
        <v>27</v>
      </c>
      <c r="F128" s="14">
        <v>26</v>
      </c>
      <c r="G128" s="5">
        <f t="shared" si="1"/>
        <v>108304.31999999991</v>
      </c>
      <c r="H128" s="69"/>
      <c r="I128" s="70"/>
      <c r="J128" s="70"/>
      <c r="K128" s="70"/>
    </row>
    <row r="129" spans="1:11" ht="14.25">
      <c r="A129" s="3">
        <v>42900</v>
      </c>
      <c r="B129" s="4" t="s">
        <v>1919</v>
      </c>
      <c r="C129" s="5"/>
      <c r="D129" s="17"/>
      <c r="E129" s="5">
        <v>48.39</v>
      </c>
      <c r="F129" s="14">
        <v>26</v>
      </c>
      <c r="G129" s="5">
        <f t="shared" si="1"/>
        <v>108255.92999999991</v>
      </c>
      <c r="H129" s="69"/>
      <c r="I129" s="70"/>
      <c r="J129" s="70"/>
      <c r="K129" s="70"/>
    </row>
    <row r="130" spans="1:11" ht="14.25">
      <c r="A130" s="3">
        <v>42900</v>
      </c>
      <c r="B130" s="6" t="s">
        <v>1920</v>
      </c>
      <c r="C130" s="5"/>
      <c r="D130" s="17"/>
      <c r="E130" s="5">
        <v>7.74</v>
      </c>
      <c r="F130" s="14">
        <v>26</v>
      </c>
      <c r="G130" s="5">
        <f t="shared" si="1"/>
        <v>108248.1899999999</v>
      </c>
      <c r="H130" s="69"/>
      <c r="I130" s="70"/>
      <c r="J130" s="70"/>
      <c r="K130" s="70"/>
    </row>
    <row r="131" spans="1:11" ht="14.25">
      <c r="A131" s="7">
        <v>42900</v>
      </c>
      <c r="B131" s="1" t="s">
        <v>1921</v>
      </c>
      <c r="C131" s="8"/>
      <c r="D131" s="17"/>
      <c r="E131" s="8">
        <v>98000</v>
      </c>
      <c r="F131" s="14">
        <v>13</v>
      </c>
      <c r="G131" s="10">
        <f t="shared" si="1"/>
        <v>10248.1899999999</v>
      </c>
      <c r="H131" s="69"/>
      <c r="I131" s="70"/>
      <c r="J131" s="70"/>
      <c r="K131" s="70"/>
    </row>
    <row r="132" spans="1:11" ht="14.25">
      <c r="A132" s="7">
        <v>42900</v>
      </c>
      <c r="B132" s="1" t="s">
        <v>1922</v>
      </c>
      <c r="C132" s="8">
        <v>3250</v>
      </c>
      <c r="D132" s="17">
        <v>50</v>
      </c>
      <c r="E132" s="8"/>
      <c r="F132" s="14"/>
      <c r="G132" s="10">
        <f t="shared" si="1"/>
        <v>13498.1899999999</v>
      </c>
      <c r="H132" s="69" t="s">
        <v>1923</v>
      </c>
      <c r="I132" s="70"/>
      <c r="J132" s="70"/>
      <c r="K132" s="70"/>
    </row>
    <row r="133" spans="1:11" ht="14.25">
      <c r="A133" s="7">
        <v>42900</v>
      </c>
      <c r="B133" s="1" t="s">
        <v>1924</v>
      </c>
      <c r="C133" s="8">
        <v>3250</v>
      </c>
      <c r="D133" s="17">
        <v>54</v>
      </c>
      <c r="E133" s="8"/>
      <c r="F133" s="14"/>
      <c r="G133" s="10">
        <f t="shared" si="1"/>
        <v>16748.1899999999</v>
      </c>
      <c r="H133" s="69" t="s">
        <v>1925</v>
      </c>
      <c r="I133" s="70"/>
      <c r="J133" s="70"/>
      <c r="K133" s="70"/>
    </row>
    <row r="134" spans="1:11" ht="14.25">
      <c r="A134" s="7">
        <v>42901</v>
      </c>
      <c r="B134" s="1" t="s">
        <v>1926</v>
      </c>
      <c r="C134" s="8">
        <v>15000</v>
      </c>
      <c r="D134" s="17">
        <v>57</v>
      </c>
      <c r="E134" s="8"/>
      <c r="F134" s="14"/>
      <c r="G134" s="10">
        <f t="shared" ref="G134:G197" si="2">+G133+C134-E134</f>
        <v>31748.1899999999</v>
      </c>
      <c r="H134" s="69" t="s">
        <v>1927</v>
      </c>
      <c r="I134" s="70"/>
      <c r="J134" s="70"/>
      <c r="K134" s="70"/>
    </row>
    <row r="135" spans="1:11" ht="14.25">
      <c r="A135" s="7">
        <v>42901</v>
      </c>
      <c r="B135" s="1" t="s">
        <v>1928</v>
      </c>
      <c r="C135" s="8">
        <v>0</v>
      </c>
      <c r="D135" s="17"/>
      <c r="E135" s="8"/>
      <c r="F135" s="14"/>
      <c r="G135" s="10">
        <f t="shared" si="2"/>
        <v>31748.1899999999</v>
      </c>
      <c r="H135" s="69"/>
      <c r="I135" s="70"/>
      <c r="J135" s="70"/>
      <c r="K135" s="70"/>
    </row>
    <row r="136" spans="1:11" ht="14.25">
      <c r="A136" s="7">
        <v>42901</v>
      </c>
      <c r="B136" s="1" t="s">
        <v>1929</v>
      </c>
      <c r="C136" s="8">
        <v>180000</v>
      </c>
      <c r="D136" s="17">
        <v>53</v>
      </c>
      <c r="E136" s="8"/>
      <c r="F136" s="14"/>
      <c r="G136" s="10">
        <f t="shared" si="2"/>
        <v>211748.18999999989</v>
      </c>
      <c r="H136" s="69" t="s">
        <v>1930</v>
      </c>
      <c r="I136" s="70"/>
      <c r="J136" s="70"/>
      <c r="K136" s="70"/>
    </row>
    <row r="137" spans="1:11" ht="14.25">
      <c r="A137" s="7">
        <v>42901</v>
      </c>
      <c r="B137" s="1" t="s">
        <v>1931</v>
      </c>
      <c r="C137" s="8">
        <v>0</v>
      </c>
      <c r="D137" s="17"/>
      <c r="E137" s="8"/>
      <c r="F137" s="14"/>
      <c r="G137" s="10">
        <f t="shared" si="2"/>
        <v>211748.18999999989</v>
      </c>
      <c r="H137" s="69"/>
      <c r="I137" s="70"/>
      <c r="J137" s="70"/>
      <c r="K137" s="70"/>
    </row>
    <row r="138" spans="1:11" ht="14.25">
      <c r="A138" s="7">
        <v>42901</v>
      </c>
      <c r="B138" s="1" t="s">
        <v>1932</v>
      </c>
      <c r="C138" s="8"/>
      <c r="D138" s="17"/>
      <c r="E138" s="8">
        <v>201000</v>
      </c>
      <c r="F138" s="14">
        <v>12</v>
      </c>
      <c r="G138" s="10">
        <f t="shared" si="2"/>
        <v>10748.189999999886</v>
      </c>
      <c r="H138" s="69"/>
      <c r="I138" s="70"/>
      <c r="J138" s="70"/>
      <c r="K138" s="70"/>
    </row>
    <row r="139" spans="1:11" ht="14.25">
      <c r="A139" s="7">
        <v>42901</v>
      </c>
      <c r="B139" s="1" t="s">
        <v>1933</v>
      </c>
      <c r="C139" s="8">
        <v>260000</v>
      </c>
      <c r="D139" s="17">
        <v>56</v>
      </c>
      <c r="E139" s="8"/>
      <c r="F139" s="14"/>
      <c r="G139" s="10">
        <f t="shared" si="2"/>
        <v>270748.18999999989</v>
      </c>
      <c r="H139" s="69" t="s">
        <v>1934</v>
      </c>
      <c r="I139" s="70"/>
      <c r="J139" s="70"/>
      <c r="K139" s="70"/>
    </row>
    <row r="140" spans="1:11" ht="14.25">
      <c r="A140" s="7">
        <v>42901</v>
      </c>
      <c r="B140" s="1" t="s">
        <v>1935</v>
      </c>
      <c r="C140" s="8">
        <v>0</v>
      </c>
      <c r="D140" s="17"/>
      <c r="E140" s="8"/>
      <c r="F140" s="14"/>
      <c r="G140" s="10">
        <f t="shared" si="2"/>
        <v>270748.18999999989</v>
      </c>
      <c r="H140" s="69"/>
      <c r="I140" s="70"/>
      <c r="J140" s="70"/>
      <c r="K140" s="70"/>
    </row>
    <row r="141" spans="1:11" ht="14.25">
      <c r="A141" s="7">
        <v>42901</v>
      </c>
      <c r="B141" s="1" t="s">
        <v>1936</v>
      </c>
      <c r="C141" s="8">
        <v>99000</v>
      </c>
      <c r="D141" s="17">
        <v>55</v>
      </c>
      <c r="E141" s="8"/>
      <c r="F141" s="14"/>
      <c r="G141" s="10">
        <f t="shared" si="2"/>
        <v>369748.18999999989</v>
      </c>
      <c r="H141" s="69" t="s">
        <v>1937</v>
      </c>
      <c r="I141" s="70"/>
      <c r="J141" s="70"/>
      <c r="K141" s="70"/>
    </row>
    <row r="142" spans="1:11" ht="14.25">
      <c r="A142" s="7">
        <v>42901</v>
      </c>
      <c r="B142" s="1" t="s">
        <v>1938</v>
      </c>
      <c r="C142" s="8">
        <v>1099</v>
      </c>
      <c r="D142" s="17">
        <v>65</v>
      </c>
      <c r="E142" s="8"/>
      <c r="F142" s="14"/>
      <c r="G142" s="10">
        <f t="shared" si="2"/>
        <v>370847.18999999989</v>
      </c>
      <c r="H142" s="69" t="s">
        <v>1939</v>
      </c>
      <c r="I142" s="70"/>
      <c r="J142" s="70"/>
      <c r="K142" s="70"/>
    </row>
    <row r="143" spans="1:11" ht="14.25">
      <c r="A143" s="7">
        <v>42901</v>
      </c>
      <c r="B143" s="1" t="s">
        <v>1940</v>
      </c>
      <c r="C143" s="8">
        <v>6655</v>
      </c>
      <c r="D143" s="17"/>
      <c r="E143" s="8"/>
      <c r="F143" s="14"/>
      <c r="G143" s="10">
        <f t="shared" si="2"/>
        <v>377502.18999999989</v>
      </c>
      <c r="H143" s="69"/>
      <c r="I143" s="70"/>
      <c r="J143" s="70"/>
      <c r="K143" s="70"/>
    </row>
    <row r="144" spans="1:11" ht="14.25">
      <c r="A144" s="7">
        <v>42901</v>
      </c>
      <c r="B144" s="1" t="s">
        <v>1941</v>
      </c>
      <c r="C144" s="8">
        <v>3250</v>
      </c>
      <c r="D144" s="17">
        <v>58</v>
      </c>
      <c r="E144" s="8"/>
      <c r="F144" s="14"/>
      <c r="G144" s="10">
        <f t="shared" si="2"/>
        <v>380752.18999999989</v>
      </c>
      <c r="H144" s="69" t="s">
        <v>1942</v>
      </c>
      <c r="I144" s="70"/>
      <c r="J144" s="70"/>
      <c r="K144" s="70"/>
    </row>
    <row r="145" spans="1:11" ht="14.25">
      <c r="A145" s="7">
        <v>42901</v>
      </c>
      <c r="B145" s="1" t="s">
        <v>1943</v>
      </c>
      <c r="C145" s="8"/>
      <c r="D145" s="17"/>
      <c r="E145" s="8">
        <v>25527.17</v>
      </c>
      <c r="F145" s="14">
        <v>15</v>
      </c>
      <c r="G145" s="10">
        <f t="shared" si="2"/>
        <v>355225.0199999999</v>
      </c>
      <c r="H145" s="69" t="s">
        <v>1944</v>
      </c>
      <c r="I145" s="70"/>
      <c r="J145" s="70"/>
      <c r="K145" s="70"/>
    </row>
    <row r="146" spans="1:11" ht="14.25">
      <c r="A146" s="7">
        <v>42902</v>
      </c>
      <c r="B146" s="1" t="s">
        <v>1945</v>
      </c>
      <c r="C146" s="8">
        <v>11225.14</v>
      </c>
      <c r="D146" s="17">
        <v>59</v>
      </c>
      <c r="E146" s="8"/>
      <c r="F146" s="14"/>
      <c r="G146" s="10">
        <f t="shared" si="2"/>
        <v>366450.15999999992</v>
      </c>
      <c r="H146" s="69" t="s">
        <v>1946</v>
      </c>
      <c r="I146" s="70"/>
      <c r="J146" s="70"/>
      <c r="K146" s="70"/>
    </row>
    <row r="147" spans="1:11" ht="14.25">
      <c r="A147" s="3">
        <v>42902</v>
      </c>
      <c r="B147" s="4" t="s">
        <v>1947</v>
      </c>
      <c r="C147" s="5"/>
      <c r="D147" s="17"/>
      <c r="E147" s="5">
        <v>55.23</v>
      </c>
      <c r="F147" s="14">
        <v>26</v>
      </c>
      <c r="G147" s="5">
        <f t="shared" si="2"/>
        <v>366394.92999999993</v>
      </c>
      <c r="H147" s="69"/>
      <c r="I147" s="70"/>
      <c r="J147" s="70"/>
      <c r="K147" s="70"/>
    </row>
    <row r="148" spans="1:11" ht="14.25">
      <c r="A148" s="3">
        <v>42902</v>
      </c>
      <c r="B148" s="6" t="s">
        <v>1948</v>
      </c>
      <c r="C148" s="5"/>
      <c r="D148" s="17"/>
      <c r="E148" s="5">
        <v>8.84</v>
      </c>
      <c r="F148" s="14">
        <v>26</v>
      </c>
      <c r="G148" s="5">
        <f t="shared" si="2"/>
        <v>366386.08999999991</v>
      </c>
      <c r="H148" s="69"/>
      <c r="I148" s="70"/>
      <c r="J148" s="70"/>
      <c r="K148" s="70"/>
    </row>
    <row r="149" spans="1:11" ht="14.25">
      <c r="A149" s="3">
        <v>42902</v>
      </c>
      <c r="B149" s="4" t="s">
        <v>1949</v>
      </c>
      <c r="C149" s="5"/>
      <c r="D149" s="17"/>
      <c r="E149" s="5">
        <v>95.48</v>
      </c>
      <c r="F149" s="14">
        <v>26</v>
      </c>
      <c r="G149" s="5">
        <f t="shared" si="2"/>
        <v>366290.60999999993</v>
      </c>
      <c r="H149" s="69"/>
      <c r="I149" s="70"/>
      <c r="J149" s="70"/>
      <c r="K149" s="70"/>
    </row>
    <row r="150" spans="1:11" ht="14.25">
      <c r="A150" s="3">
        <v>42902</v>
      </c>
      <c r="B150" s="6" t="s">
        <v>1950</v>
      </c>
      <c r="C150" s="5"/>
      <c r="D150" s="17"/>
      <c r="E150" s="5">
        <v>15.28</v>
      </c>
      <c r="F150" s="14">
        <v>26</v>
      </c>
      <c r="G150" s="5">
        <f t="shared" si="2"/>
        <v>366275.3299999999</v>
      </c>
      <c r="H150" s="69"/>
      <c r="I150" s="70"/>
      <c r="J150" s="70"/>
      <c r="K150" s="70"/>
    </row>
    <row r="151" spans="1:11" ht="14.25">
      <c r="A151" s="3">
        <v>42902</v>
      </c>
      <c r="B151" s="6" t="s">
        <v>1951</v>
      </c>
      <c r="C151" s="5"/>
      <c r="D151" s="17"/>
      <c r="E151" s="5">
        <v>23.84</v>
      </c>
      <c r="F151" s="14">
        <v>26</v>
      </c>
      <c r="G151" s="5">
        <f t="shared" si="2"/>
        <v>366251.48999999987</v>
      </c>
      <c r="H151" s="69"/>
      <c r="I151" s="70"/>
      <c r="J151" s="70"/>
      <c r="K151" s="70"/>
    </row>
    <row r="152" spans="1:11" ht="14.25">
      <c r="A152" s="3">
        <v>42902</v>
      </c>
      <c r="B152" s="4" t="s">
        <v>1952</v>
      </c>
      <c r="C152" s="5"/>
      <c r="D152" s="17"/>
      <c r="E152" s="5">
        <v>149</v>
      </c>
      <c r="F152" s="14">
        <v>26</v>
      </c>
      <c r="G152" s="5">
        <f t="shared" si="2"/>
        <v>366102.48999999987</v>
      </c>
      <c r="H152" s="69"/>
      <c r="I152" s="70"/>
      <c r="J152" s="70"/>
      <c r="K152" s="70"/>
    </row>
    <row r="153" spans="1:11" ht="14.25">
      <c r="A153" s="7">
        <v>42902</v>
      </c>
      <c r="B153" s="1" t="s">
        <v>1953</v>
      </c>
      <c r="C153" s="8">
        <v>20000</v>
      </c>
      <c r="D153" s="17">
        <v>52</v>
      </c>
      <c r="E153" s="8"/>
      <c r="F153" s="14"/>
      <c r="G153" s="10">
        <f t="shared" si="2"/>
        <v>386102.48999999987</v>
      </c>
      <c r="H153" s="69" t="s">
        <v>1954</v>
      </c>
      <c r="I153" s="70"/>
      <c r="J153" s="70"/>
      <c r="K153" s="70"/>
    </row>
    <row r="154" spans="1:11" ht="14.25">
      <c r="A154" s="7">
        <v>42902</v>
      </c>
      <c r="B154" s="1" t="s">
        <v>1955</v>
      </c>
      <c r="C154" s="8">
        <v>0</v>
      </c>
      <c r="D154" s="17"/>
      <c r="E154" s="8"/>
      <c r="F154" s="14"/>
      <c r="G154" s="10">
        <f t="shared" si="2"/>
        <v>386102.48999999987</v>
      </c>
      <c r="H154" s="69"/>
      <c r="I154" s="70"/>
      <c r="J154" s="70"/>
      <c r="K154" s="70"/>
    </row>
    <row r="155" spans="1:11" ht="14.25">
      <c r="A155" s="7">
        <v>42902</v>
      </c>
      <c r="B155" s="1" t="s">
        <v>1956</v>
      </c>
      <c r="C155" s="8">
        <v>198500</v>
      </c>
      <c r="D155" s="17">
        <v>61</v>
      </c>
      <c r="E155" s="8"/>
      <c r="F155" s="14"/>
      <c r="G155" s="10">
        <f t="shared" si="2"/>
        <v>584602.48999999987</v>
      </c>
      <c r="H155" s="69" t="s">
        <v>1957</v>
      </c>
      <c r="I155" s="70"/>
      <c r="J155" s="70"/>
      <c r="K155" s="70"/>
    </row>
    <row r="156" spans="1:11" ht="14.25">
      <c r="A156" s="7">
        <v>42902</v>
      </c>
      <c r="B156" s="1" t="s">
        <v>1958</v>
      </c>
      <c r="C156" s="8"/>
      <c r="D156" s="17"/>
      <c r="E156" s="8">
        <v>574000</v>
      </c>
      <c r="F156" s="14">
        <v>14</v>
      </c>
      <c r="G156" s="10">
        <f t="shared" si="2"/>
        <v>10602.489999999874</v>
      </c>
      <c r="H156" s="69"/>
      <c r="I156" s="70"/>
      <c r="J156" s="70"/>
      <c r="K156" s="70"/>
    </row>
    <row r="157" spans="1:11" ht="14.25">
      <c r="A157" s="7">
        <v>42902</v>
      </c>
      <c r="B157" s="1" t="s">
        <v>1959</v>
      </c>
      <c r="C157" s="8">
        <v>3236.82</v>
      </c>
      <c r="D157" s="17">
        <v>63</v>
      </c>
      <c r="E157" s="8"/>
      <c r="F157" s="14"/>
      <c r="G157" s="10">
        <f t="shared" si="2"/>
        <v>13839.309999999874</v>
      </c>
      <c r="H157" s="69" t="s">
        <v>1960</v>
      </c>
      <c r="I157" s="70"/>
      <c r="J157" s="70"/>
      <c r="K157" s="70"/>
    </row>
    <row r="158" spans="1:11" ht="14.25">
      <c r="A158" s="7">
        <v>42905</v>
      </c>
      <c r="B158" s="1" t="s">
        <v>1961</v>
      </c>
      <c r="C158" s="8">
        <v>8346.99</v>
      </c>
      <c r="D158" s="17">
        <v>62</v>
      </c>
      <c r="E158" s="8"/>
      <c r="F158" s="14"/>
      <c r="G158" s="10">
        <f t="shared" si="2"/>
        <v>22186.299999999872</v>
      </c>
      <c r="H158" s="69" t="s">
        <v>1962</v>
      </c>
      <c r="I158" s="70"/>
      <c r="J158" s="70"/>
      <c r="K158" s="70"/>
    </row>
    <row r="159" spans="1:11" ht="14.25">
      <c r="A159" s="3">
        <v>42905</v>
      </c>
      <c r="B159" s="4" t="s">
        <v>1963</v>
      </c>
      <c r="C159" s="5"/>
      <c r="D159" s="17"/>
      <c r="E159" s="5">
        <v>155.76</v>
      </c>
      <c r="F159" s="14">
        <v>26</v>
      </c>
      <c r="G159" s="5">
        <f t="shared" si="2"/>
        <v>22030.539999999874</v>
      </c>
      <c r="H159" s="69"/>
      <c r="I159" s="70"/>
      <c r="J159" s="70"/>
      <c r="K159" s="70"/>
    </row>
    <row r="160" spans="1:11" ht="14.25">
      <c r="A160" s="3">
        <v>42905</v>
      </c>
      <c r="B160" s="6" t="s">
        <v>1964</v>
      </c>
      <c r="C160" s="5"/>
      <c r="D160" s="17"/>
      <c r="E160" s="5">
        <v>24.92</v>
      </c>
      <c r="F160" s="14">
        <v>26</v>
      </c>
      <c r="G160" s="5">
        <f t="shared" si="2"/>
        <v>22005.619999999875</v>
      </c>
      <c r="H160" s="69"/>
      <c r="I160" s="70"/>
      <c r="J160" s="70"/>
      <c r="K160" s="70"/>
    </row>
    <row r="161" spans="1:11" ht="14.25">
      <c r="A161" s="3">
        <v>42905</v>
      </c>
      <c r="B161" s="4" t="s">
        <v>1965</v>
      </c>
      <c r="C161" s="5"/>
      <c r="D161" s="17"/>
      <c r="E161" s="5">
        <v>12.86</v>
      </c>
      <c r="F161" s="14">
        <v>26</v>
      </c>
      <c r="G161" s="5">
        <f t="shared" si="2"/>
        <v>21992.759999999875</v>
      </c>
      <c r="H161" s="69"/>
      <c r="I161" s="70"/>
      <c r="J161" s="70"/>
      <c r="K161" s="70"/>
    </row>
    <row r="162" spans="1:11" ht="14.25">
      <c r="A162" s="3">
        <v>42905</v>
      </c>
      <c r="B162" s="6" t="s">
        <v>1966</v>
      </c>
      <c r="C162" s="5"/>
      <c r="D162" s="17"/>
      <c r="E162" s="5">
        <v>2.06</v>
      </c>
      <c r="F162" s="14">
        <v>26</v>
      </c>
      <c r="G162" s="5">
        <f t="shared" si="2"/>
        <v>21990.699999999873</v>
      </c>
      <c r="H162" s="69"/>
      <c r="I162" s="70"/>
      <c r="J162" s="70"/>
      <c r="K162" s="70"/>
    </row>
    <row r="163" spans="1:11" ht="14.25">
      <c r="A163" s="7">
        <v>42905</v>
      </c>
      <c r="B163" s="1" t="s">
        <v>1967</v>
      </c>
      <c r="C163" s="8">
        <v>11109.01</v>
      </c>
      <c r="D163" s="17">
        <v>64</v>
      </c>
      <c r="E163" s="8"/>
      <c r="F163" s="14"/>
      <c r="G163" s="10">
        <f t="shared" si="2"/>
        <v>33099.709999999875</v>
      </c>
      <c r="H163" s="69" t="s">
        <v>1968</v>
      </c>
      <c r="I163" s="70"/>
      <c r="J163" s="70"/>
      <c r="K163" s="70"/>
    </row>
    <row r="164" spans="1:11" ht="14.25">
      <c r="A164" s="3">
        <v>42905</v>
      </c>
      <c r="B164" s="4" t="s">
        <v>1969</v>
      </c>
      <c r="C164" s="5"/>
      <c r="D164" s="17"/>
      <c r="E164" s="5">
        <v>76.58</v>
      </c>
      <c r="F164" s="14">
        <v>26</v>
      </c>
      <c r="G164" s="5">
        <f t="shared" si="2"/>
        <v>33023.129999999874</v>
      </c>
      <c r="H164" s="69"/>
      <c r="I164" s="70"/>
      <c r="J164" s="70"/>
      <c r="K164" s="70"/>
    </row>
    <row r="165" spans="1:11" ht="14.25">
      <c r="A165" s="3">
        <v>42905</v>
      </c>
      <c r="B165" s="6" t="s">
        <v>1970</v>
      </c>
      <c r="C165" s="5"/>
      <c r="D165" s="17"/>
      <c r="E165" s="5">
        <v>12.25</v>
      </c>
      <c r="F165" s="14">
        <v>26</v>
      </c>
      <c r="G165" s="5">
        <f t="shared" si="2"/>
        <v>33010.879999999874</v>
      </c>
      <c r="H165" s="69"/>
      <c r="I165" s="70"/>
      <c r="J165" s="70"/>
      <c r="K165" s="70"/>
    </row>
    <row r="166" spans="1:11" ht="14.25">
      <c r="A166" s="3">
        <v>42905</v>
      </c>
      <c r="B166" s="4" t="s">
        <v>1971</v>
      </c>
      <c r="C166" s="5"/>
      <c r="D166" s="17"/>
      <c r="E166" s="5">
        <v>83.38</v>
      </c>
      <c r="F166" s="14">
        <v>26</v>
      </c>
      <c r="G166" s="5">
        <f t="shared" si="2"/>
        <v>32927.499999999876</v>
      </c>
      <c r="H166" s="69"/>
      <c r="I166" s="70"/>
      <c r="J166" s="70"/>
      <c r="K166" s="70"/>
    </row>
    <row r="167" spans="1:11" ht="14.25">
      <c r="A167" s="3">
        <v>42905</v>
      </c>
      <c r="B167" s="6" t="s">
        <v>1972</v>
      </c>
      <c r="C167" s="5"/>
      <c r="D167" s="17"/>
      <c r="E167" s="5">
        <v>13.34</v>
      </c>
      <c r="F167" s="14">
        <v>26</v>
      </c>
      <c r="G167" s="5">
        <f t="shared" si="2"/>
        <v>32914.15999999988</v>
      </c>
      <c r="H167" s="69"/>
      <c r="I167" s="70"/>
      <c r="J167" s="70"/>
      <c r="K167" s="70"/>
    </row>
    <row r="168" spans="1:11" ht="14.25">
      <c r="A168" s="7">
        <v>42905</v>
      </c>
      <c r="B168" s="1" t="s">
        <v>1973</v>
      </c>
      <c r="C168" s="8"/>
      <c r="D168" s="17"/>
      <c r="E168" s="8">
        <v>5000</v>
      </c>
      <c r="F168" s="14">
        <v>15</v>
      </c>
      <c r="G168" s="10">
        <f t="shared" si="2"/>
        <v>27914.15999999988</v>
      </c>
      <c r="H168" s="69" t="s">
        <v>1974</v>
      </c>
      <c r="I168" s="70"/>
      <c r="J168" s="70"/>
      <c r="K168" s="70"/>
    </row>
    <row r="169" spans="1:11" ht="14.25">
      <c r="A169" s="7">
        <v>42905</v>
      </c>
      <c r="B169" s="1" t="s">
        <v>1975</v>
      </c>
      <c r="C169" s="8">
        <v>1169</v>
      </c>
      <c r="D169" s="17">
        <v>67</v>
      </c>
      <c r="E169" s="8"/>
      <c r="F169" s="14"/>
      <c r="G169" s="10">
        <f t="shared" si="2"/>
        <v>29083.15999999988</v>
      </c>
      <c r="H169" s="69" t="s">
        <v>1976</v>
      </c>
      <c r="I169" s="70"/>
      <c r="J169" s="70"/>
      <c r="K169" s="70"/>
    </row>
    <row r="170" spans="1:11" ht="14.25">
      <c r="A170" s="7">
        <v>42905</v>
      </c>
      <c r="B170" s="1" t="s">
        <v>1977</v>
      </c>
      <c r="C170" s="8">
        <v>3149</v>
      </c>
      <c r="D170" s="17">
        <v>68</v>
      </c>
      <c r="E170" s="8"/>
      <c r="F170" s="14"/>
      <c r="G170" s="10">
        <f t="shared" si="2"/>
        <v>32232.15999999988</v>
      </c>
      <c r="H170" s="69" t="s">
        <v>1978</v>
      </c>
      <c r="I170" s="70"/>
      <c r="J170" s="70"/>
      <c r="K170" s="70"/>
    </row>
    <row r="171" spans="1:11" ht="14.25">
      <c r="A171" s="7">
        <v>42905</v>
      </c>
      <c r="B171" s="1" t="s">
        <v>1979</v>
      </c>
      <c r="C171" s="8">
        <v>1169</v>
      </c>
      <c r="D171" s="17">
        <v>60</v>
      </c>
      <c r="E171" s="8"/>
      <c r="F171" s="14"/>
      <c r="G171" s="10">
        <f t="shared" si="2"/>
        <v>33401.15999999988</v>
      </c>
      <c r="H171" s="69" t="s">
        <v>1980</v>
      </c>
      <c r="I171" s="70"/>
      <c r="J171" s="70"/>
      <c r="K171" s="70"/>
    </row>
    <row r="172" spans="1:11" ht="14.25">
      <c r="A172" s="7">
        <v>42905</v>
      </c>
      <c r="B172" s="1" t="s">
        <v>1981</v>
      </c>
      <c r="C172" s="8">
        <v>0</v>
      </c>
      <c r="D172" s="17"/>
      <c r="E172" s="8"/>
      <c r="F172" s="14"/>
      <c r="G172" s="10">
        <f t="shared" si="2"/>
        <v>33401.15999999988</v>
      </c>
      <c r="H172" s="69"/>
      <c r="I172" s="70"/>
      <c r="J172" s="70"/>
      <c r="K172" s="70"/>
    </row>
    <row r="173" spans="1:11" ht="14.25">
      <c r="A173" s="7">
        <v>42905</v>
      </c>
      <c r="B173" s="1" t="s">
        <v>1982</v>
      </c>
      <c r="C173" s="8"/>
      <c r="D173" s="17"/>
      <c r="E173" s="8">
        <v>23000</v>
      </c>
      <c r="F173" s="14">
        <v>16</v>
      </c>
      <c r="G173" s="10">
        <f t="shared" si="2"/>
        <v>10401.15999999988</v>
      </c>
      <c r="H173" s="69"/>
      <c r="I173" s="70"/>
      <c r="J173" s="70"/>
      <c r="K173" s="70"/>
    </row>
    <row r="174" spans="1:11" ht="14.25">
      <c r="A174" s="7">
        <v>42905</v>
      </c>
      <c r="B174" s="1" t="s">
        <v>1983</v>
      </c>
      <c r="C174" s="8">
        <v>5000</v>
      </c>
      <c r="D174" s="17">
        <v>66</v>
      </c>
      <c r="E174" s="8"/>
      <c r="F174" s="14"/>
      <c r="G174" s="10">
        <f t="shared" si="2"/>
        <v>15401.15999999988</v>
      </c>
      <c r="H174" s="69"/>
      <c r="I174" s="70"/>
      <c r="J174" s="70"/>
      <c r="K174" s="70"/>
    </row>
    <row r="175" spans="1:11" ht="14.25">
      <c r="A175" s="7">
        <v>42905</v>
      </c>
      <c r="B175" s="1" t="s">
        <v>1984</v>
      </c>
      <c r="C175" s="8">
        <v>0</v>
      </c>
      <c r="D175" s="17"/>
      <c r="E175" s="8"/>
      <c r="F175" s="14"/>
      <c r="G175" s="10">
        <f t="shared" si="2"/>
        <v>15401.15999999988</v>
      </c>
      <c r="H175" s="69"/>
      <c r="I175" s="70"/>
      <c r="J175" s="70"/>
      <c r="K175" s="70"/>
    </row>
    <row r="176" spans="1:11" ht="14.25">
      <c r="A176" s="7">
        <v>42906</v>
      </c>
      <c r="B176" s="1" t="s">
        <v>1985</v>
      </c>
      <c r="C176" s="8">
        <v>6094.03</v>
      </c>
      <c r="D176" s="17">
        <v>69</v>
      </c>
      <c r="E176" s="8"/>
      <c r="F176" s="14"/>
      <c r="G176" s="10">
        <f t="shared" si="2"/>
        <v>21495.189999999879</v>
      </c>
      <c r="H176" s="69" t="s">
        <v>1986</v>
      </c>
      <c r="I176" s="70"/>
      <c r="J176" s="70"/>
      <c r="K176" s="70"/>
    </row>
    <row r="177" spans="1:11" ht="14.25">
      <c r="A177" s="3">
        <v>42906</v>
      </c>
      <c r="B177" s="4" t="s">
        <v>1987</v>
      </c>
      <c r="C177" s="5"/>
      <c r="D177" s="17"/>
      <c r="E177" s="5">
        <v>132.24</v>
      </c>
      <c r="F177" s="14">
        <v>26</v>
      </c>
      <c r="G177" s="5">
        <f t="shared" si="2"/>
        <v>21362.949999999877</v>
      </c>
      <c r="H177" s="69"/>
      <c r="I177" s="70"/>
      <c r="J177" s="70"/>
      <c r="K177" s="70"/>
    </row>
    <row r="178" spans="1:11" ht="14.25">
      <c r="A178" s="3">
        <v>42906</v>
      </c>
      <c r="B178" s="6" t="s">
        <v>1988</v>
      </c>
      <c r="C178" s="5"/>
      <c r="D178" s="17"/>
      <c r="E178" s="5">
        <v>21.16</v>
      </c>
      <c r="F178" s="14">
        <v>26</v>
      </c>
      <c r="G178" s="5">
        <f t="shared" si="2"/>
        <v>21341.789999999877</v>
      </c>
      <c r="H178" s="69"/>
      <c r="I178" s="70"/>
      <c r="J178" s="70"/>
      <c r="K178" s="70"/>
    </row>
    <row r="179" spans="1:11" ht="14.25">
      <c r="A179" s="7">
        <v>42906</v>
      </c>
      <c r="B179" s="1" t="s">
        <v>1989</v>
      </c>
      <c r="C179" s="1"/>
      <c r="D179" s="16"/>
      <c r="E179" s="9">
        <v>11000</v>
      </c>
      <c r="F179" s="15">
        <v>17</v>
      </c>
      <c r="G179" s="10">
        <f t="shared" si="2"/>
        <v>10341.789999999877</v>
      </c>
      <c r="H179" s="69"/>
      <c r="I179" s="70"/>
      <c r="J179" s="70"/>
      <c r="K179" s="70"/>
    </row>
    <row r="180" spans="1:11" ht="14.25">
      <c r="A180" s="7">
        <v>42907</v>
      </c>
      <c r="B180" s="1" t="s">
        <v>1990</v>
      </c>
      <c r="C180" s="8">
        <v>27329.07</v>
      </c>
      <c r="D180" s="17">
        <v>70</v>
      </c>
      <c r="E180" s="8"/>
      <c r="F180" s="14"/>
      <c r="G180" s="10">
        <f t="shared" si="2"/>
        <v>37670.859999999877</v>
      </c>
      <c r="H180" s="69" t="s">
        <v>1991</v>
      </c>
      <c r="I180" s="70"/>
      <c r="J180" s="70"/>
      <c r="K180" s="70"/>
    </row>
    <row r="181" spans="1:11" ht="14.25">
      <c r="A181" s="3">
        <v>42907</v>
      </c>
      <c r="B181" s="4" t="s">
        <v>1992</v>
      </c>
      <c r="C181" s="5"/>
      <c r="D181" s="17"/>
      <c r="E181" s="5">
        <v>43.4</v>
      </c>
      <c r="F181" s="14">
        <v>26</v>
      </c>
      <c r="G181" s="5">
        <f t="shared" si="2"/>
        <v>37627.459999999875</v>
      </c>
      <c r="H181" s="69"/>
      <c r="I181" s="70"/>
      <c r="J181" s="70"/>
      <c r="K181" s="70"/>
    </row>
    <row r="182" spans="1:11" ht="14.25">
      <c r="A182" s="3">
        <v>42907</v>
      </c>
      <c r="B182" s="6" t="s">
        <v>1993</v>
      </c>
      <c r="C182" s="5"/>
      <c r="D182" s="17"/>
      <c r="E182" s="5">
        <v>6.94</v>
      </c>
      <c r="F182" s="14">
        <v>26</v>
      </c>
      <c r="G182" s="5">
        <f t="shared" si="2"/>
        <v>37620.519999999873</v>
      </c>
      <c r="H182" s="69"/>
      <c r="I182" s="70"/>
      <c r="J182" s="70"/>
      <c r="K182" s="70"/>
    </row>
    <row r="183" spans="1:11" ht="14.25">
      <c r="A183" s="3">
        <v>42907</v>
      </c>
      <c r="B183" s="4" t="s">
        <v>1994</v>
      </c>
      <c r="C183" s="5"/>
      <c r="D183" s="17"/>
      <c r="E183" s="5">
        <v>278.62</v>
      </c>
      <c r="F183" s="14">
        <v>26</v>
      </c>
      <c r="G183" s="5">
        <f t="shared" si="2"/>
        <v>37341.89999999987</v>
      </c>
      <c r="H183" s="69"/>
      <c r="I183" s="70"/>
      <c r="J183" s="70"/>
      <c r="K183" s="70"/>
    </row>
    <row r="184" spans="1:11" ht="14.25">
      <c r="A184" s="3">
        <v>42907</v>
      </c>
      <c r="B184" s="6" t="s">
        <v>1995</v>
      </c>
      <c r="C184" s="5"/>
      <c r="D184" s="17"/>
      <c r="E184" s="5">
        <v>44.58</v>
      </c>
      <c r="F184" s="14">
        <v>26</v>
      </c>
      <c r="G184" s="5">
        <f t="shared" si="2"/>
        <v>37297.319999999869</v>
      </c>
      <c r="H184" s="69"/>
      <c r="I184" s="70"/>
      <c r="J184" s="70"/>
      <c r="K184" s="70"/>
    </row>
    <row r="185" spans="1:11" ht="14.25">
      <c r="A185" s="7">
        <v>42907</v>
      </c>
      <c r="B185" s="21" t="s">
        <v>1996</v>
      </c>
      <c r="C185" s="8">
        <v>89312.84</v>
      </c>
      <c r="D185" s="17">
        <v>71</v>
      </c>
      <c r="E185" s="8"/>
      <c r="F185" s="14"/>
      <c r="G185" s="10">
        <f t="shared" si="2"/>
        <v>126610.15999999986</v>
      </c>
      <c r="H185" s="69" t="s">
        <v>1997</v>
      </c>
      <c r="I185" s="70"/>
      <c r="J185" s="70"/>
      <c r="K185" s="70"/>
    </row>
    <row r="186" spans="1:11" ht="14.25">
      <c r="A186" s="7">
        <v>42907</v>
      </c>
      <c r="B186" s="1" t="s">
        <v>1998</v>
      </c>
      <c r="C186" s="8"/>
      <c r="D186" s="17"/>
      <c r="E186" s="8">
        <v>40000</v>
      </c>
      <c r="F186" s="14">
        <v>23</v>
      </c>
      <c r="G186" s="10">
        <f t="shared" si="2"/>
        <v>86610.159999999858</v>
      </c>
      <c r="H186" s="69"/>
      <c r="I186" s="70"/>
      <c r="J186" s="70"/>
      <c r="K186" s="70"/>
    </row>
    <row r="187" spans="1:11" ht="14.25">
      <c r="A187" s="7">
        <v>42907</v>
      </c>
      <c r="B187" s="1" t="s">
        <v>1999</v>
      </c>
      <c r="C187" s="8">
        <v>135000</v>
      </c>
      <c r="D187" s="17">
        <v>72</v>
      </c>
      <c r="E187" s="8"/>
      <c r="F187" s="14"/>
      <c r="G187" s="10">
        <f t="shared" si="2"/>
        <v>221610.15999999986</v>
      </c>
      <c r="H187" s="69" t="s">
        <v>2000</v>
      </c>
      <c r="I187" s="70"/>
      <c r="J187" s="70"/>
      <c r="K187" s="70"/>
    </row>
    <row r="188" spans="1:11" ht="14.25">
      <c r="A188" s="7">
        <v>42907</v>
      </c>
      <c r="B188" s="1" t="s">
        <v>2001</v>
      </c>
      <c r="C188" s="8">
        <v>8247.33</v>
      </c>
      <c r="D188" s="17">
        <v>79</v>
      </c>
      <c r="E188" s="8"/>
      <c r="F188" s="14"/>
      <c r="G188" s="10">
        <f t="shared" si="2"/>
        <v>229857.48999999985</v>
      </c>
      <c r="H188" s="69" t="s">
        <v>2002</v>
      </c>
      <c r="I188" s="70"/>
      <c r="J188" s="70"/>
      <c r="K188" s="70"/>
    </row>
    <row r="189" spans="1:11" ht="14.25">
      <c r="A189" s="7">
        <v>42907</v>
      </c>
      <c r="B189" s="1" t="s">
        <v>2003</v>
      </c>
      <c r="C189" s="8"/>
      <c r="D189" s="17"/>
      <c r="E189" s="8">
        <v>219000</v>
      </c>
      <c r="F189" s="14">
        <v>18</v>
      </c>
      <c r="G189" s="10">
        <f t="shared" si="2"/>
        <v>10857.489999999845</v>
      </c>
      <c r="H189" s="69" t="s">
        <v>2004</v>
      </c>
      <c r="I189" s="70"/>
      <c r="J189" s="70"/>
      <c r="K189" s="70"/>
    </row>
    <row r="190" spans="1:11" ht="14.25">
      <c r="A190" s="7">
        <v>42907</v>
      </c>
      <c r="B190" s="1" t="s">
        <v>2005</v>
      </c>
      <c r="C190" s="8">
        <v>4239</v>
      </c>
      <c r="D190" s="17">
        <v>76</v>
      </c>
      <c r="E190" s="8"/>
      <c r="F190" s="14"/>
      <c r="G190" s="10">
        <f t="shared" si="2"/>
        <v>15096.489999999845</v>
      </c>
      <c r="H190" s="69" t="s">
        <v>2006</v>
      </c>
      <c r="I190" s="70"/>
      <c r="J190" s="70"/>
      <c r="K190" s="70"/>
    </row>
    <row r="191" spans="1:11" ht="14.25">
      <c r="A191" s="7">
        <v>42907</v>
      </c>
      <c r="B191" s="1" t="s">
        <v>2007</v>
      </c>
      <c r="C191" s="8">
        <v>368400</v>
      </c>
      <c r="D191" s="17">
        <v>75</v>
      </c>
      <c r="E191" s="8"/>
      <c r="F191" s="14"/>
      <c r="G191" s="10">
        <f t="shared" si="2"/>
        <v>383496.48999999987</v>
      </c>
      <c r="H191" s="69" t="s">
        <v>2008</v>
      </c>
      <c r="I191" s="70"/>
      <c r="J191" s="70"/>
      <c r="K191" s="70"/>
    </row>
    <row r="192" spans="1:11" ht="14.25">
      <c r="A192" s="7">
        <v>42907</v>
      </c>
      <c r="B192" s="1" t="s">
        <v>2009</v>
      </c>
      <c r="C192" s="8">
        <v>0</v>
      </c>
      <c r="D192" s="17"/>
      <c r="E192" s="8"/>
      <c r="F192" s="14"/>
      <c r="G192" s="10">
        <f t="shared" si="2"/>
        <v>383496.48999999987</v>
      </c>
      <c r="H192" s="69"/>
      <c r="I192" s="70"/>
      <c r="J192" s="70"/>
      <c r="K192" s="70"/>
    </row>
    <row r="193" spans="1:11" ht="14.25">
      <c r="A193" s="7">
        <v>42908</v>
      </c>
      <c r="B193" s="1" t="s">
        <v>2010</v>
      </c>
      <c r="C193" s="8">
        <v>20032</v>
      </c>
      <c r="D193" s="17">
        <v>73</v>
      </c>
      <c r="E193" s="8"/>
      <c r="F193" s="14"/>
      <c r="G193" s="10">
        <f t="shared" si="2"/>
        <v>403528.48999999987</v>
      </c>
      <c r="H193" s="69" t="s">
        <v>2011</v>
      </c>
      <c r="I193" s="70"/>
      <c r="J193" s="70"/>
      <c r="K193" s="70"/>
    </row>
    <row r="194" spans="1:11" ht="14.25">
      <c r="A194" s="3">
        <v>42908</v>
      </c>
      <c r="B194" s="4" t="s">
        <v>2012</v>
      </c>
      <c r="C194" s="5"/>
      <c r="D194" s="17"/>
      <c r="E194" s="5">
        <v>295.5</v>
      </c>
      <c r="F194" s="14">
        <v>26</v>
      </c>
      <c r="G194" s="5">
        <f t="shared" si="2"/>
        <v>403232.98999999987</v>
      </c>
      <c r="H194" s="69"/>
      <c r="I194" s="70"/>
      <c r="J194" s="70"/>
      <c r="K194" s="70"/>
    </row>
    <row r="195" spans="1:11" ht="14.25">
      <c r="A195" s="3">
        <v>42908</v>
      </c>
      <c r="B195" s="6" t="s">
        <v>2013</v>
      </c>
      <c r="C195" s="5"/>
      <c r="D195" s="17"/>
      <c r="E195" s="5">
        <v>47.28</v>
      </c>
      <c r="F195" s="14">
        <v>26</v>
      </c>
      <c r="G195" s="5">
        <f t="shared" si="2"/>
        <v>403185.70999999985</v>
      </c>
      <c r="H195" s="69"/>
      <c r="I195" s="70"/>
      <c r="J195" s="70"/>
      <c r="K195" s="70"/>
    </row>
    <row r="196" spans="1:11" ht="14.25">
      <c r="A196" s="3">
        <v>42908</v>
      </c>
      <c r="B196" s="4" t="s">
        <v>2014</v>
      </c>
      <c r="C196" s="5"/>
      <c r="D196" s="17"/>
      <c r="E196" s="5">
        <v>70.56</v>
      </c>
      <c r="F196" s="14">
        <v>26</v>
      </c>
      <c r="G196" s="5">
        <f t="shared" si="2"/>
        <v>403115.14999999985</v>
      </c>
      <c r="H196" s="69"/>
      <c r="I196" s="70"/>
      <c r="J196" s="70"/>
      <c r="K196" s="70"/>
    </row>
    <row r="197" spans="1:11" ht="14.25">
      <c r="A197" s="3">
        <v>42908</v>
      </c>
      <c r="B197" s="6" t="s">
        <v>2015</v>
      </c>
      <c r="C197" s="5"/>
      <c r="D197" s="17"/>
      <c r="E197" s="5">
        <v>11.29</v>
      </c>
      <c r="F197" s="14">
        <v>26</v>
      </c>
      <c r="G197" s="5">
        <f t="shared" si="2"/>
        <v>403103.85999999987</v>
      </c>
      <c r="H197" s="69"/>
      <c r="I197" s="70"/>
      <c r="J197" s="70"/>
      <c r="K197" s="70"/>
    </row>
    <row r="198" spans="1:11" ht="14.25">
      <c r="A198" s="7">
        <v>42908</v>
      </c>
      <c r="B198" s="1" t="s">
        <v>2016</v>
      </c>
      <c r="C198" s="8">
        <v>213000</v>
      </c>
      <c r="D198" s="17">
        <v>80</v>
      </c>
      <c r="E198" s="8"/>
      <c r="F198" s="14"/>
      <c r="G198" s="10">
        <f t="shared" ref="G198:G261" si="3">+G197+C198-E198</f>
        <v>616103.85999999987</v>
      </c>
      <c r="H198" s="69" t="s">
        <v>2017</v>
      </c>
      <c r="I198" s="70"/>
      <c r="J198" s="70"/>
      <c r="K198" s="70"/>
    </row>
    <row r="199" spans="1:11" ht="14.25">
      <c r="A199" s="7">
        <v>42908</v>
      </c>
      <c r="B199" s="1" t="s">
        <v>2018</v>
      </c>
      <c r="C199" s="8"/>
      <c r="D199" s="17"/>
      <c r="E199" s="8">
        <v>606000</v>
      </c>
      <c r="F199" s="14">
        <v>19</v>
      </c>
      <c r="G199" s="10">
        <f t="shared" si="3"/>
        <v>10103.85999999987</v>
      </c>
      <c r="H199" s="69"/>
      <c r="I199" s="70"/>
      <c r="J199" s="70"/>
      <c r="K199" s="70"/>
    </row>
    <row r="200" spans="1:11" ht="14.25">
      <c r="A200" s="7">
        <v>42908</v>
      </c>
      <c r="B200" s="1" t="s">
        <v>2019</v>
      </c>
      <c r="C200" s="8">
        <v>4395</v>
      </c>
      <c r="D200" s="17">
        <v>74</v>
      </c>
      <c r="E200" s="8"/>
      <c r="F200" s="14"/>
      <c r="G200" s="10">
        <f t="shared" si="3"/>
        <v>14498.85999999987</v>
      </c>
      <c r="H200" s="69" t="s">
        <v>2020</v>
      </c>
      <c r="I200" s="70"/>
      <c r="J200" s="70"/>
      <c r="K200" s="70"/>
    </row>
    <row r="201" spans="1:11" ht="14.25">
      <c r="A201" s="7">
        <v>42908</v>
      </c>
      <c r="B201" s="1" t="s">
        <v>2021</v>
      </c>
      <c r="C201" s="8">
        <v>0</v>
      </c>
      <c r="D201" s="17"/>
      <c r="E201" s="8"/>
      <c r="F201" s="14"/>
      <c r="G201" s="10">
        <f t="shared" si="3"/>
        <v>14498.85999999987</v>
      </c>
      <c r="H201" s="69"/>
      <c r="I201" s="70"/>
      <c r="J201" s="70"/>
      <c r="K201" s="70"/>
    </row>
    <row r="202" spans="1:11" ht="14.25">
      <c r="A202" s="7">
        <v>42908</v>
      </c>
      <c r="B202" s="1" t="s">
        <v>2022</v>
      </c>
      <c r="C202" s="8">
        <v>2936</v>
      </c>
      <c r="D202" s="17">
        <v>92</v>
      </c>
      <c r="E202" s="8"/>
      <c r="F202" s="14"/>
      <c r="G202" s="10">
        <f t="shared" si="3"/>
        <v>17434.85999999987</v>
      </c>
      <c r="H202" s="69" t="s">
        <v>2023</v>
      </c>
      <c r="I202" s="70"/>
      <c r="J202" s="70"/>
      <c r="K202" s="70"/>
    </row>
    <row r="203" spans="1:11" ht="14.25">
      <c r="A203" s="3">
        <v>42909</v>
      </c>
      <c r="B203" s="4" t="s">
        <v>2024</v>
      </c>
      <c r="C203" s="5"/>
      <c r="D203" s="17"/>
      <c r="E203" s="5">
        <v>878.52</v>
      </c>
      <c r="F203" s="14">
        <v>26</v>
      </c>
      <c r="G203" s="5">
        <f t="shared" si="3"/>
        <v>16556.339999999869</v>
      </c>
      <c r="H203" s="69"/>
      <c r="I203" s="70"/>
      <c r="J203" s="70"/>
      <c r="K203" s="70"/>
    </row>
    <row r="204" spans="1:11" ht="14.25">
      <c r="A204" s="7">
        <v>42909</v>
      </c>
      <c r="B204" s="1" t="s">
        <v>2025</v>
      </c>
      <c r="C204" s="8">
        <v>50568.97</v>
      </c>
      <c r="D204" s="17">
        <v>78</v>
      </c>
      <c r="E204" s="8"/>
      <c r="F204" s="14"/>
      <c r="G204" s="10">
        <f t="shared" si="3"/>
        <v>67125.309999999867</v>
      </c>
      <c r="H204" s="69" t="s">
        <v>2026</v>
      </c>
      <c r="I204" s="70"/>
      <c r="J204" s="70"/>
      <c r="K204" s="70"/>
    </row>
    <row r="205" spans="1:11" ht="14.25">
      <c r="A205" s="3">
        <v>42909</v>
      </c>
      <c r="B205" s="6" t="s">
        <v>2027</v>
      </c>
      <c r="C205" s="5"/>
      <c r="D205" s="17"/>
      <c r="E205" s="5">
        <v>140.56</v>
      </c>
      <c r="F205" s="14">
        <v>26</v>
      </c>
      <c r="G205" s="5">
        <f t="shared" si="3"/>
        <v>66984.749999999869</v>
      </c>
      <c r="H205" s="69"/>
      <c r="I205" s="70"/>
      <c r="J205" s="70"/>
      <c r="K205" s="70"/>
    </row>
    <row r="206" spans="1:11" ht="14.25">
      <c r="A206" s="3">
        <v>42909</v>
      </c>
      <c r="B206" s="4" t="s">
        <v>2028</v>
      </c>
      <c r="C206" s="5"/>
      <c r="D206" s="17"/>
      <c r="E206" s="5">
        <v>110.92</v>
      </c>
      <c r="F206" s="14">
        <v>26</v>
      </c>
      <c r="G206" s="5">
        <f t="shared" si="3"/>
        <v>66873.829999999871</v>
      </c>
      <c r="H206" s="69"/>
      <c r="I206" s="70"/>
      <c r="J206" s="70"/>
      <c r="K206" s="70"/>
    </row>
    <row r="207" spans="1:11" ht="14.25">
      <c r="A207" s="3">
        <v>42909</v>
      </c>
      <c r="B207" s="6" t="s">
        <v>2029</v>
      </c>
      <c r="C207" s="5"/>
      <c r="D207" s="17"/>
      <c r="E207" s="5">
        <v>17.75</v>
      </c>
      <c r="F207" s="14">
        <v>26</v>
      </c>
      <c r="G207" s="5">
        <f t="shared" si="3"/>
        <v>66856.079999999871</v>
      </c>
      <c r="H207" s="69"/>
      <c r="I207" s="70"/>
      <c r="J207" s="70"/>
      <c r="K207" s="70"/>
    </row>
    <row r="208" spans="1:11" ht="14.25">
      <c r="A208" s="7">
        <v>42909</v>
      </c>
      <c r="B208" s="1" t="s">
        <v>2030</v>
      </c>
      <c r="C208" s="8">
        <v>43200</v>
      </c>
      <c r="D208" s="17">
        <v>89</v>
      </c>
      <c r="E208" s="8"/>
      <c r="F208" s="14"/>
      <c r="G208" s="10">
        <f t="shared" si="3"/>
        <v>110056.07999999987</v>
      </c>
      <c r="H208" s="69" t="s">
        <v>2031</v>
      </c>
      <c r="I208" s="70"/>
      <c r="J208" s="70"/>
      <c r="K208" s="70"/>
    </row>
    <row r="209" spans="1:11" ht="14.25">
      <c r="A209" s="7">
        <v>42909</v>
      </c>
      <c r="B209" s="1" t="s">
        <v>2032</v>
      </c>
      <c r="C209" s="8">
        <v>0</v>
      </c>
      <c r="D209" s="17"/>
      <c r="E209" s="8"/>
      <c r="F209" s="14"/>
      <c r="G209" s="10">
        <f t="shared" si="3"/>
        <v>110056.07999999987</v>
      </c>
      <c r="H209" s="69"/>
      <c r="I209" s="70"/>
      <c r="J209" s="70"/>
      <c r="K209" s="70"/>
    </row>
    <row r="210" spans="1:11" ht="14.25">
      <c r="A210" s="7">
        <v>42909</v>
      </c>
      <c r="B210" s="1" t="s">
        <v>2033</v>
      </c>
      <c r="C210" s="8">
        <v>1169</v>
      </c>
      <c r="D210" s="17">
        <v>81</v>
      </c>
      <c r="E210" s="8"/>
      <c r="F210" s="14"/>
      <c r="G210" s="10">
        <f t="shared" si="3"/>
        <v>111225.07999999987</v>
      </c>
      <c r="H210" s="69" t="s">
        <v>2034</v>
      </c>
      <c r="I210" s="70"/>
      <c r="J210" s="70"/>
      <c r="K210" s="70"/>
    </row>
    <row r="211" spans="1:11" ht="14.25">
      <c r="A211" s="7">
        <v>42909</v>
      </c>
      <c r="B211" s="1" t="s">
        <v>2035</v>
      </c>
      <c r="C211" s="8"/>
      <c r="D211" s="17"/>
      <c r="E211" s="8">
        <v>101000</v>
      </c>
      <c r="F211" s="14">
        <v>21</v>
      </c>
      <c r="G211" s="10">
        <f t="shared" si="3"/>
        <v>10225.079999999871</v>
      </c>
      <c r="H211" s="69" t="s">
        <v>2036</v>
      </c>
      <c r="I211" s="70"/>
      <c r="J211" s="70"/>
      <c r="K211" s="70"/>
    </row>
    <row r="212" spans="1:11" ht="14.25">
      <c r="A212" s="7">
        <v>42909</v>
      </c>
      <c r="B212" s="1" t="s">
        <v>2037</v>
      </c>
      <c r="C212" s="8">
        <v>23000</v>
      </c>
      <c r="D212" s="17">
        <v>83</v>
      </c>
      <c r="E212" s="8"/>
      <c r="F212" s="14"/>
      <c r="G212" s="10">
        <f t="shared" si="3"/>
        <v>33225.079999999871</v>
      </c>
      <c r="H212" s="69" t="s">
        <v>2038</v>
      </c>
      <c r="I212" s="70"/>
      <c r="J212" s="70"/>
      <c r="K212" s="70"/>
    </row>
    <row r="213" spans="1:11" ht="14.25">
      <c r="A213" s="7">
        <v>42909</v>
      </c>
      <c r="B213" s="1" t="s">
        <v>2039</v>
      </c>
      <c r="C213" s="8">
        <v>99300</v>
      </c>
      <c r="D213" s="17">
        <v>82</v>
      </c>
      <c r="E213" s="8"/>
      <c r="F213" s="14"/>
      <c r="G213" s="10">
        <f t="shared" si="3"/>
        <v>132525.07999999987</v>
      </c>
      <c r="H213" s="69" t="s">
        <v>2040</v>
      </c>
      <c r="I213" s="70"/>
      <c r="J213" s="70"/>
      <c r="K213" s="70"/>
    </row>
    <row r="214" spans="1:11" ht="14.25">
      <c r="A214" s="7">
        <v>42909</v>
      </c>
      <c r="B214" s="1" t="s">
        <v>2041</v>
      </c>
      <c r="C214" s="8">
        <v>2315</v>
      </c>
      <c r="D214" s="17">
        <v>81</v>
      </c>
      <c r="E214" s="8"/>
      <c r="F214" s="14"/>
      <c r="G214" s="10">
        <f t="shared" si="3"/>
        <v>134840.07999999987</v>
      </c>
      <c r="H214" s="69" t="s">
        <v>2034</v>
      </c>
      <c r="I214" s="70"/>
      <c r="J214" s="70"/>
      <c r="K214" s="70"/>
    </row>
    <row r="215" spans="1:11" ht="14.25">
      <c r="A215" s="7">
        <v>42912</v>
      </c>
      <c r="B215" s="1" t="s">
        <v>2042</v>
      </c>
      <c r="C215" s="8">
        <v>25102.9</v>
      </c>
      <c r="D215" s="17">
        <v>84</v>
      </c>
      <c r="E215" s="8"/>
      <c r="F215" s="14"/>
      <c r="G215" s="10">
        <f t="shared" si="3"/>
        <v>159942.97999999986</v>
      </c>
      <c r="H215" s="69" t="s">
        <v>2043</v>
      </c>
      <c r="I215" s="70"/>
      <c r="J215" s="70"/>
      <c r="K215" s="70"/>
    </row>
    <row r="216" spans="1:11" ht="14.25">
      <c r="A216" s="3">
        <v>42912</v>
      </c>
      <c r="B216" s="4" t="s">
        <v>2044</v>
      </c>
      <c r="C216" s="5"/>
      <c r="D216" s="17"/>
      <c r="E216" s="5">
        <v>497.04</v>
      </c>
      <c r="F216" s="14">
        <v>26</v>
      </c>
      <c r="G216" s="5">
        <f t="shared" si="3"/>
        <v>159445.93999999986</v>
      </c>
      <c r="H216" s="69"/>
      <c r="I216" s="70"/>
      <c r="J216" s="70"/>
      <c r="K216" s="70"/>
    </row>
    <row r="217" spans="1:11" ht="14.25">
      <c r="A217" s="3">
        <v>42912</v>
      </c>
      <c r="B217" s="6" t="s">
        <v>2045</v>
      </c>
      <c r="C217" s="5"/>
      <c r="D217" s="17"/>
      <c r="E217" s="5">
        <v>79.53</v>
      </c>
      <c r="F217" s="14">
        <v>26</v>
      </c>
      <c r="G217" s="5">
        <f t="shared" si="3"/>
        <v>159366.40999999986</v>
      </c>
      <c r="H217" s="69"/>
      <c r="I217" s="70"/>
      <c r="J217" s="70"/>
      <c r="K217" s="70"/>
    </row>
    <row r="218" spans="1:11" ht="14.25">
      <c r="A218" s="3">
        <v>42912</v>
      </c>
      <c r="B218" s="4" t="s">
        <v>2046</v>
      </c>
      <c r="C218" s="5"/>
      <c r="D218" s="17"/>
      <c r="E218" s="5">
        <v>24.18</v>
      </c>
      <c r="F218" s="14">
        <v>26</v>
      </c>
      <c r="G218" s="5">
        <f t="shared" si="3"/>
        <v>159342.22999999986</v>
      </c>
      <c r="H218" s="69"/>
      <c r="I218" s="70"/>
      <c r="J218" s="70"/>
      <c r="K218" s="70"/>
    </row>
    <row r="219" spans="1:11" ht="14.25">
      <c r="A219" s="3">
        <v>42912</v>
      </c>
      <c r="B219" s="6" t="s">
        <v>2047</v>
      </c>
      <c r="C219" s="5"/>
      <c r="D219" s="17"/>
      <c r="E219" s="5">
        <v>3.87</v>
      </c>
      <c r="F219" s="14">
        <v>26</v>
      </c>
      <c r="G219" s="5">
        <f t="shared" si="3"/>
        <v>159338.35999999987</v>
      </c>
      <c r="H219" s="69"/>
      <c r="I219" s="70"/>
      <c r="J219" s="70"/>
      <c r="K219" s="70"/>
    </row>
    <row r="220" spans="1:11" ht="14.25">
      <c r="A220" s="7">
        <v>42912</v>
      </c>
      <c r="B220" s="1" t="s">
        <v>2048</v>
      </c>
      <c r="C220" s="8">
        <v>31129.63</v>
      </c>
      <c r="D220" s="17">
        <v>85</v>
      </c>
      <c r="E220" s="8"/>
      <c r="F220" s="14"/>
      <c r="G220" s="10">
        <f t="shared" si="3"/>
        <v>190467.98999999987</v>
      </c>
      <c r="H220" s="69" t="s">
        <v>2049</v>
      </c>
      <c r="I220" s="70"/>
      <c r="J220" s="70"/>
      <c r="K220" s="70"/>
    </row>
    <row r="221" spans="1:11" ht="14.25">
      <c r="A221" s="3">
        <v>42912</v>
      </c>
      <c r="B221" s="4" t="s">
        <v>2050</v>
      </c>
      <c r="C221" s="5"/>
      <c r="D221" s="17"/>
      <c r="E221" s="5">
        <v>544.11</v>
      </c>
      <c r="F221" s="14">
        <v>26</v>
      </c>
      <c r="G221" s="5">
        <f t="shared" si="3"/>
        <v>189923.87999999989</v>
      </c>
      <c r="H221" s="69"/>
      <c r="I221" s="70"/>
      <c r="J221" s="70"/>
      <c r="K221" s="70"/>
    </row>
    <row r="222" spans="1:11" ht="14.25">
      <c r="A222" s="3">
        <v>42912</v>
      </c>
      <c r="B222" s="6" t="s">
        <v>2051</v>
      </c>
      <c r="C222" s="5"/>
      <c r="D222" s="17"/>
      <c r="E222" s="5">
        <v>87.06</v>
      </c>
      <c r="F222" s="14">
        <v>26</v>
      </c>
      <c r="G222" s="5">
        <f t="shared" si="3"/>
        <v>189836.81999999989</v>
      </c>
      <c r="H222" s="69"/>
      <c r="I222" s="70"/>
      <c r="J222" s="70"/>
      <c r="K222" s="70"/>
    </row>
    <row r="223" spans="1:11" ht="14.25">
      <c r="A223" s="3">
        <v>42912</v>
      </c>
      <c r="B223" s="4" t="s">
        <v>2052</v>
      </c>
      <c r="C223" s="5"/>
      <c r="D223" s="17"/>
      <c r="E223" s="5">
        <v>66.61</v>
      </c>
      <c r="F223" s="14">
        <v>26</v>
      </c>
      <c r="G223" s="5">
        <f t="shared" si="3"/>
        <v>189770.2099999999</v>
      </c>
      <c r="H223" s="69"/>
      <c r="I223" s="70"/>
      <c r="J223" s="70"/>
      <c r="K223" s="70"/>
    </row>
    <row r="224" spans="1:11" ht="14.25">
      <c r="A224" s="3">
        <v>42912</v>
      </c>
      <c r="B224" s="6" t="s">
        <v>2053</v>
      </c>
      <c r="C224" s="5"/>
      <c r="D224" s="17"/>
      <c r="E224" s="5">
        <v>10.66</v>
      </c>
      <c r="F224" s="14">
        <v>26</v>
      </c>
      <c r="G224" s="5">
        <f t="shared" si="3"/>
        <v>189759.5499999999</v>
      </c>
      <c r="H224" s="69"/>
      <c r="I224" s="70"/>
      <c r="J224" s="70"/>
      <c r="K224" s="70"/>
    </row>
    <row r="225" spans="1:11" ht="14.25">
      <c r="A225" s="7">
        <v>42912</v>
      </c>
      <c r="B225" s="1" t="s">
        <v>2054</v>
      </c>
      <c r="C225" s="8">
        <v>60000</v>
      </c>
      <c r="D225" s="17">
        <v>87</v>
      </c>
      <c r="E225" s="8"/>
      <c r="F225" s="14"/>
      <c r="G225" s="10">
        <f t="shared" si="3"/>
        <v>249759.5499999999</v>
      </c>
      <c r="H225" s="69" t="s">
        <v>2055</v>
      </c>
      <c r="I225" s="70"/>
      <c r="J225" s="70"/>
      <c r="K225" s="70"/>
    </row>
    <row r="226" spans="1:11" ht="14.25">
      <c r="A226" s="7">
        <v>42912</v>
      </c>
      <c r="B226" s="1" t="s">
        <v>2056</v>
      </c>
      <c r="C226" s="8">
        <v>197506.08</v>
      </c>
      <c r="D226" s="17">
        <v>90</v>
      </c>
      <c r="E226" s="8"/>
      <c r="F226" s="14"/>
      <c r="G226" s="10">
        <f t="shared" si="3"/>
        <v>447265.62999999989</v>
      </c>
      <c r="H226" s="69" t="s">
        <v>2057</v>
      </c>
      <c r="I226" s="70"/>
      <c r="J226" s="70"/>
      <c r="K226" s="70"/>
    </row>
    <row r="227" spans="1:11" ht="14.25">
      <c r="A227" s="7">
        <v>42912</v>
      </c>
      <c r="B227" s="1" t="s">
        <v>2058</v>
      </c>
      <c r="C227" s="8">
        <v>0</v>
      </c>
      <c r="D227" s="17"/>
      <c r="E227" s="8"/>
      <c r="F227" s="14"/>
      <c r="G227" s="10">
        <f t="shared" si="3"/>
        <v>447265.62999999989</v>
      </c>
      <c r="H227" s="69"/>
      <c r="I227" s="70"/>
      <c r="J227" s="70"/>
      <c r="K227" s="70"/>
    </row>
    <row r="228" spans="1:11" ht="14.25">
      <c r="A228" s="7">
        <v>42912</v>
      </c>
      <c r="B228" s="1" t="s">
        <v>2059</v>
      </c>
      <c r="C228" s="8"/>
      <c r="D228" s="17"/>
      <c r="E228" s="8">
        <v>437000</v>
      </c>
      <c r="F228" s="14">
        <v>20</v>
      </c>
      <c r="G228" s="10">
        <f t="shared" si="3"/>
        <v>10265.629999999888</v>
      </c>
      <c r="H228" s="69"/>
      <c r="I228" s="70"/>
      <c r="J228" s="70"/>
      <c r="K228" s="70"/>
    </row>
    <row r="229" spans="1:11" ht="14.25">
      <c r="A229" s="7">
        <v>42912</v>
      </c>
      <c r="B229" s="1" t="s">
        <v>2060</v>
      </c>
      <c r="C229" s="8">
        <v>2420</v>
      </c>
      <c r="D229" s="17">
        <v>88</v>
      </c>
      <c r="E229" s="8"/>
      <c r="F229" s="14"/>
      <c r="G229" s="10">
        <f t="shared" si="3"/>
        <v>12685.629999999888</v>
      </c>
      <c r="H229" s="69" t="s">
        <v>2061</v>
      </c>
      <c r="I229" s="70"/>
      <c r="J229" s="70"/>
      <c r="K229" s="70"/>
    </row>
    <row r="230" spans="1:11" ht="14.25">
      <c r="A230" s="7">
        <v>42912</v>
      </c>
      <c r="B230" s="1" t="s">
        <v>2062</v>
      </c>
      <c r="C230" s="8">
        <v>3088</v>
      </c>
      <c r="D230" s="17">
        <v>91</v>
      </c>
      <c r="E230" s="8"/>
      <c r="F230" s="14"/>
      <c r="G230" s="10">
        <f t="shared" si="3"/>
        <v>15773.629999999888</v>
      </c>
      <c r="H230" s="69" t="s">
        <v>2063</v>
      </c>
      <c r="I230" s="70"/>
      <c r="J230" s="70"/>
      <c r="K230" s="70"/>
    </row>
    <row r="231" spans="1:11" ht="14.25">
      <c r="A231" s="3">
        <v>42913</v>
      </c>
      <c r="B231" s="4" t="s">
        <v>2064</v>
      </c>
      <c r="C231" s="5"/>
      <c r="D231" s="17"/>
      <c r="E231" s="5">
        <v>28.83</v>
      </c>
      <c r="F231" s="14">
        <v>26</v>
      </c>
      <c r="G231" s="5">
        <f t="shared" si="3"/>
        <v>15744.799999999888</v>
      </c>
      <c r="H231" s="69"/>
      <c r="I231" s="70"/>
      <c r="J231" s="70"/>
      <c r="K231" s="70"/>
    </row>
    <row r="232" spans="1:11" ht="14.25">
      <c r="A232" s="7">
        <v>42913</v>
      </c>
      <c r="B232" s="1" t="s">
        <v>2065</v>
      </c>
      <c r="C232" s="8">
        <v>3393.69</v>
      </c>
      <c r="D232" s="17">
        <v>86</v>
      </c>
      <c r="E232" s="8"/>
      <c r="F232" s="14"/>
      <c r="G232" s="10">
        <f t="shared" si="3"/>
        <v>19138.489999999889</v>
      </c>
      <c r="H232" s="69" t="s">
        <v>2066</v>
      </c>
      <c r="I232" s="70"/>
      <c r="J232" s="70"/>
      <c r="K232" s="70"/>
    </row>
    <row r="233" spans="1:11" ht="14.25">
      <c r="A233" s="3">
        <v>42913</v>
      </c>
      <c r="B233" s="6" t="s">
        <v>2067</v>
      </c>
      <c r="C233" s="5"/>
      <c r="D233" s="17"/>
      <c r="E233" s="5">
        <v>4.6100000000000003</v>
      </c>
      <c r="F233" s="14">
        <v>26</v>
      </c>
      <c r="G233" s="5">
        <f t="shared" si="3"/>
        <v>19133.879999999888</v>
      </c>
      <c r="H233" s="69"/>
      <c r="I233" s="70"/>
      <c r="J233" s="70"/>
      <c r="K233" s="70"/>
    </row>
    <row r="234" spans="1:11" ht="14.25">
      <c r="A234" s="3">
        <v>42913</v>
      </c>
      <c r="B234" s="4" t="s">
        <v>2068</v>
      </c>
      <c r="C234" s="5"/>
      <c r="D234" s="17"/>
      <c r="E234" s="5">
        <v>22.72</v>
      </c>
      <c r="F234" s="14">
        <v>26</v>
      </c>
      <c r="G234" s="5">
        <f t="shared" si="3"/>
        <v>19111.159999999887</v>
      </c>
      <c r="H234" s="69"/>
      <c r="I234" s="70"/>
      <c r="J234" s="70"/>
      <c r="K234" s="70"/>
    </row>
    <row r="235" spans="1:11" ht="14.25">
      <c r="A235" s="3">
        <v>42913</v>
      </c>
      <c r="B235" s="6" t="s">
        <v>2069</v>
      </c>
      <c r="C235" s="5"/>
      <c r="D235" s="17"/>
      <c r="E235" s="5">
        <v>3.63</v>
      </c>
      <c r="F235" s="14">
        <v>26</v>
      </c>
      <c r="G235" s="5">
        <f t="shared" si="3"/>
        <v>19107.529999999886</v>
      </c>
      <c r="H235" s="69"/>
      <c r="I235" s="70"/>
      <c r="J235" s="70"/>
      <c r="K235" s="70"/>
    </row>
    <row r="236" spans="1:11" ht="14.25">
      <c r="A236" s="7">
        <v>42913</v>
      </c>
      <c r="B236" s="1" t="s">
        <v>2070</v>
      </c>
      <c r="C236" s="8">
        <v>15000</v>
      </c>
      <c r="D236" s="17">
        <v>94</v>
      </c>
      <c r="E236" s="8"/>
      <c r="F236" s="14"/>
      <c r="G236" s="10">
        <f t="shared" si="3"/>
        <v>34107.529999999882</v>
      </c>
      <c r="H236" s="69"/>
      <c r="I236" s="70"/>
      <c r="J236" s="70"/>
      <c r="K236" s="70"/>
    </row>
    <row r="237" spans="1:11" ht="14.25">
      <c r="A237" s="7">
        <v>42913</v>
      </c>
      <c r="B237" s="1" t="s">
        <v>2071</v>
      </c>
      <c r="C237" s="8">
        <v>0</v>
      </c>
      <c r="D237" s="17"/>
      <c r="E237" s="8"/>
      <c r="F237" s="14"/>
      <c r="G237" s="10">
        <f t="shared" si="3"/>
        <v>34107.529999999882</v>
      </c>
      <c r="H237" s="69"/>
      <c r="I237" s="70"/>
      <c r="J237" s="70"/>
      <c r="K237" s="70"/>
    </row>
    <row r="238" spans="1:11" ht="14.25">
      <c r="A238" s="7">
        <v>42913</v>
      </c>
      <c r="B238" s="1" t="s">
        <v>2072</v>
      </c>
      <c r="C238" s="8">
        <v>2314.41</v>
      </c>
      <c r="D238" s="17">
        <v>102</v>
      </c>
      <c r="E238" s="8"/>
      <c r="F238" s="14"/>
      <c r="G238" s="10">
        <f t="shared" si="3"/>
        <v>36421.939999999886</v>
      </c>
      <c r="H238" s="69"/>
      <c r="I238" s="70"/>
      <c r="J238" s="70"/>
      <c r="K238" s="70"/>
    </row>
    <row r="239" spans="1:11" ht="14.25">
      <c r="A239" s="7">
        <v>42913</v>
      </c>
      <c r="B239" s="1" t="s">
        <v>2073</v>
      </c>
      <c r="C239" s="8"/>
      <c r="D239" s="17"/>
      <c r="E239" s="8">
        <v>26000</v>
      </c>
      <c r="F239" s="14">
        <v>22</v>
      </c>
      <c r="G239" s="10">
        <f t="shared" si="3"/>
        <v>10421.939999999886</v>
      </c>
      <c r="H239" s="69"/>
      <c r="I239" s="70"/>
      <c r="J239" s="70"/>
      <c r="K239" s="70"/>
    </row>
    <row r="240" spans="1:11" ht="14.25">
      <c r="A240" s="7">
        <v>42913</v>
      </c>
      <c r="B240" s="1" t="s">
        <v>2074</v>
      </c>
      <c r="C240" s="8">
        <v>100000</v>
      </c>
      <c r="D240" s="17">
        <v>98</v>
      </c>
      <c r="E240" s="8"/>
      <c r="F240" s="14"/>
      <c r="G240" s="10">
        <f t="shared" si="3"/>
        <v>110421.93999999989</v>
      </c>
      <c r="H240" s="69"/>
      <c r="I240" s="70"/>
      <c r="J240" s="70"/>
      <c r="K240" s="70"/>
    </row>
    <row r="241" spans="1:11" ht="14.25">
      <c r="A241" s="7">
        <v>42913</v>
      </c>
      <c r="B241" s="1" t="s">
        <v>2075</v>
      </c>
      <c r="C241" s="8">
        <v>9176.82</v>
      </c>
      <c r="D241" s="17">
        <v>97</v>
      </c>
      <c r="E241" s="8"/>
      <c r="F241" s="14"/>
      <c r="G241" s="10">
        <f t="shared" si="3"/>
        <v>119598.75999999989</v>
      </c>
      <c r="H241" s="69"/>
      <c r="I241" s="70"/>
      <c r="J241" s="70"/>
      <c r="K241" s="70"/>
    </row>
    <row r="242" spans="1:11" ht="14.25">
      <c r="A242" s="7">
        <v>42913</v>
      </c>
      <c r="B242" s="1" t="s">
        <v>2076</v>
      </c>
      <c r="C242" s="8">
        <v>0</v>
      </c>
      <c r="D242" s="17"/>
      <c r="E242" s="8"/>
      <c r="F242" s="14"/>
      <c r="G242" s="10">
        <f t="shared" si="3"/>
        <v>119598.75999999989</v>
      </c>
      <c r="H242" s="69"/>
      <c r="I242" s="70"/>
      <c r="J242" s="70"/>
      <c r="K242" s="70"/>
    </row>
    <row r="243" spans="1:11" ht="14.25">
      <c r="A243" s="7">
        <v>42913</v>
      </c>
      <c r="B243" s="1" t="s">
        <v>2077</v>
      </c>
      <c r="C243" s="8">
        <v>87939.4</v>
      </c>
      <c r="D243" s="17">
        <v>96</v>
      </c>
      <c r="E243" s="8"/>
      <c r="F243" s="14"/>
      <c r="G243" s="10">
        <f t="shared" si="3"/>
        <v>207538.15999999989</v>
      </c>
      <c r="H243" s="69"/>
      <c r="I243" s="70"/>
      <c r="J243" s="70"/>
      <c r="K243" s="70"/>
    </row>
    <row r="244" spans="1:11" ht="14.25">
      <c r="A244" s="7">
        <v>42913</v>
      </c>
      <c r="B244" s="1" t="s">
        <v>2078</v>
      </c>
      <c r="C244" s="8">
        <v>0</v>
      </c>
      <c r="D244" s="17"/>
      <c r="E244" s="8"/>
      <c r="F244" s="14"/>
      <c r="G244" s="10">
        <f t="shared" si="3"/>
        <v>207538.15999999989</v>
      </c>
      <c r="H244" s="69"/>
      <c r="I244" s="70"/>
      <c r="J244" s="70"/>
      <c r="K244" s="70"/>
    </row>
    <row r="245" spans="1:11" ht="14.25">
      <c r="A245" s="7">
        <v>42913</v>
      </c>
      <c r="B245" s="1" t="s">
        <v>2079</v>
      </c>
      <c r="C245" s="8">
        <v>7327.38</v>
      </c>
      <c r="D245" s="17">
        <v>95</v>
      </c>
      <c r="E245" s="8"/>
      <c r="F245" s="14"/>
      <c r="G245" s="10">
        <f t="shared" si="3"/>
        <v>214865.53999999989</v>
      </c>
      <c r="H245" s="69"/>
      <c r="I245" s="70"/>
      <c r="J245" s="70"/>
      <c r="K245" s="70"/>
    </row>
    <row r="246" spans="1:11" ht="14.25">
      <c r="A246" s="7">
        <v>42913</v>
      </c>
      <c r="B246" s="1" t="s">
        <v>2080</v>
      </c>
      <c r="C246" s="8">
        <v>0</v>
      </c>
      <c r="D246" s="17"/>
      <c r="E246" s="8"/>
      <c r="F246" s="14"/>
      <c r="G246" s="10">
        <f t="shared" si="3"/>
        <v>214865.53999999989</v>
      </c>
      <c r="H246" s="69"/>
      <c r="I246" s="70"/>
      <c r="J246" s="70"/>
      <c r="K246" s="70"/>
    </row>
    <row r="247" spans="1:11" ht="14.25">
      <c r="A247" s="7">
        <v>42913</v>
      </c>
      <c r="B247" s="1" t="s">
        <v>2081</v>
      </c>
      <c r="C247" s="8">
        <v>1169</v>
      </c>
      <c r="D247" s="17">
        <v>99</v>
      </c>
      <c r="E247" s="8"/>
      <c r="F247" s="14"/>
      <c r="G247" s="10">
        <f t="shared" si="3"/>
        <v>216034.53999999989</v>
      </c>
      <c r="H247" s="69"/>
      <c r="I247" s="70"/>
      <c r="J247" s="70"/>
      <c r="K247" s="70"/>
    </row>
    <row r="248" spans="1:11" ht="14.25">
      <c r="A248" s="7">
        <v>42913</v>
      </c>
      <c r="B248" s="1" t="s">
        <v>2082</v>
      </c>
      <c r="C248" s="8">
        <v>60332.38</v>
      </c>
      <c r="D248" s="17">
        <v>100</v>
      </c>
      <c r="E248" s="8"/>
      <c r="F248" s="14"/>
      <c r="G248" s="10">
        <f t="shared" si="3"/>
        <v>276366.91999999987</v>
      </c>
      <c r="H248" s="69"/>
      <c r="I248" s="70"/>
      <c r="J248" s="70"/>
      <c r="K248" s="70"/>
    </row>
    <row r="249" spans="1:11" ht="14.25">
      <c r="A249" s="3">
        <v>42914</v>
      </c>
      <c r="B249" s="4" t="s">
        <v>2083</v>
      </c>
      <c r="C249" s="5"/>
      <c r="D249" s="17"/>
      <c r="E249" s="5">
        <v>13.67</v>
      </c>
      <c r="F249" s="14">
        <v>26</v>
      </c>
      <c r="G249" s="5">
        <f t="shared" si="3"/>
        <v>276353.24999999988</v>
      </c>
      <c r="H249" s="69"/>
      <c r="I249" s="70"/>
      <c r="J249" s="70"/>
      <c r="K249" s="70"/>
    </row>
    <row r="250" spans="1:11" ht="14.25">
      <c r="A250" s="3">
        <v>42914</v>
      </c>
      <c r="B250" s="6" t="s">
        <v>2084</v>
      </c>
      <c r="C250" s="5"/>
      <c r="D250" s="17"/>
      <c r="E250" s="5">
        <v>2.19</v>
      </c>
      <c r="F250" s="14">
        <v>26</v>
      </c>
      <c r="G250" s="5">
        <f t="shared" si="3"/>
        <v>276351.05999999988</v>
      </c>
      <c r="H250" s="69"/>
      <c r="I250" s="70"/>
      <c r="J250" s="70"/>
      <c r="K250" s="70"/>
    </row>
    <row r="251" spans="1:11" ht="14.25">
      <c r="A251" s="7">
        <v>42914</v>
      </c>
      <c r="B251" s="1" t="s">
        <v>2085</v>
      </c>
      <c r="C251" s="8">
        <v>630.01</v>
      </c>
      <c r="D251" s="17">
        <v>93</v>
      </c>
      <c r="E251" s="8"/>
      <c r="F251" s="14"/>
      <c r="G251" s="10">
        <f t="shared" si="3"/>
        <v>276981.06999999989</v>
      </c>
      <c r="H251" s="69"/>
      <c r="I251" s="70"/>
      <c r="J251" s="70"/>
      <c r="K251" s="70"/>
    </row>
    <row r="252" spans="1:11" ht="14.25">
      <c r="A252" s="7">
        <v>42914</v>
      </c>
      <c r="B252" s="1" t="s">
        <v>2086</v>
      </c>
      <c r="C252" s="8"/>
      <c r="D252" s="17"/>
      <c r="E252" s="8">
        <v>266000</v>
      </c>
      <c r="F252" s="14">
        <v>24</v>
      </c>
      <c r="G252" s="10">
        <f t="shared" si="3"/>
        <v>10981.069999999891</v>
      </c>
      <c r="H252" s="69"/>
      <c r="I252" s="70"/>
      <c r="J252" s="70"/>
      <c r="K252" s="70"/>
    </row>
    <row r="253" spans="1:11" ht="14.25">
      <c r="A253" s="7">
        <v>42914</v>
      </c>
      <c r="B253" s="1" t="s">
        <v>2087</v>
      </c>
      <c r="C253" s="8">
        <v>100000</v>
      </c>
      <c r="D253" s="17">
        <v>104</v>
      </c>
      <c r="E253" s="8"/>
      <c r="F253" s="14"/>
      <c r="G253" s="10">
        <f t="shared" si="3"/>
        <v>110981.06999999989</v>
      </c>
      <c r="H253" s="69"/>
      <c r="I253" s="70"/>
      <c r="J253" s="70"/>
      <c r="K253" s="70"/>
    </row>
    <row r="254" spans="1:11" ht="14.25">
      <c r="A254" s="7">
        <v>42914</v>
      </c>
      <c r="B254" s="1" t="s">
        <v>2088</v>
      </c>
      <c r="C254" s="8">
        <v>4465</v>
      </c>
      <c r="D254" s="17">
        <v>106</v>
      </c>
      <c r="E254" s="8"/>
      <c r="F254" s="14"/>
      <c r="G254" s="10">
        <f t="shared" si="3"/>
        <v>115446.06999999989</v>
      </c>
      <c r="H254" s="69"/>
      <c r="I254" s="70"/>
      <c r="J254" s="70"/>
      <c r="K254" s="70"/>
    </row>
    <row r="255" spans="1:11" ht="14.25">
      <c r="A255" s="7">
        <v>42914</v>
      </c>
      <c r="B255" s="1" t="s">
        <v>2089</v>
      </c>
      <c r="C255" s="8">
        <v>1495.75</v>
      </c>
      <c r="D255" s="17"/>
      <c r="E255" s="8"/>
      <c r="F255" s="14"/>
      <c r="G255" s="10">
        <f t="shared" si="3"/>
        <v>116941.81999999989</v>
      </c>
      <c r="H255" s="69"/>
      <c r="I255" s="70"/>
      <c r="J255" s="70"/>
      <c r="K255" s="70"/>
    </row>
    <row r="256" spans="1:11" ht="14.25">
      <c r="A256" s="7">
        <v>42914</v>
      </c>
      <c r="B256" s="1" t="s">
        <v>2090</v>
      </c>
      <c r="C256" s="8">
        <v>100000</v>
      </c>
      <c r="D256" s="17">
        <v>105</v>
      </c>
      <c r="E256" s="8"/>
      <c r="F256" s="14"/>
      <c r="G256" s="10">
        <f t="shared" si="3"/>
        <v>216941.81999999989</v>
      </c>
      <c r="H256" s="69"/>
      <c r="I256" s="70"/>
      <c r="J256" s="70"/>
      <c r="K256" s="70"/>
    </row>
    <row r="257" spans="1:11" ht="14.25">
      <c r="A257" s="7">
        <v>42915</v>
      </c>
      <c r="B257" s="1" t="s">
        <v>2091</v>
      </c>
      <c r="C257" s="8">
        <v>1196.6600000000001</v>
      </c>
      <c r="D257" s="17">
        <v>103</v>
      </c>
      <c r="E257" s="8"/>
      <c r="F257" s="14"/>
      <c r="G257" s="10">
        <f t="shared" si="3"/>
        <v>218138.47999999989</v>
      </c>
      <c r="H257" s="69"/>
      <c r="I257" s="70"/>
      <c r="J257" s="70"/>
      <c r="K257" s="70"/>
    </row>
    <row r="258" spans="1:11" ht="14.25">
      <c r="A258" s="3">
        <v>42915</v>
      </c>
      <c r="B258" s="4" t="s">
        <v>2092</v>
      </c>
      <c r="C258" s="5"/>
      <c r="D258" s="17"/>
      <c r="E258" s="5">
        <v>13.16</v>
      </c>
      <c r="F258" s="14">
        <v>26</v>
      </c>
      <c r="G258" s="5">
        <f t="shared" si="3"/>
        <v>218125.31999999989</v>
      </c>
      <c r="H258" s="69"/>
      <c r="I258" s="70"/>
      <c r="J258" s="70"/>
      <c r="K258" s="70"/>
    </row>
    <row r="259" spans="1:11" ht="14.25">
      <c r="A259" s="3">
        <v>42915</v>
      </c>
      <c r="B259" s="6" t="s">
        <v>2093</v>
      </c>
      <c r="C259" s="5"/>
      <c r="D259" s="17"/>
      <c r="E259" s="5">
        <v>2.11</v>
      </c>
      <c r="F259" s="14">
        <v>26</v>
      </c>
      <c r="G259" s="5">
        <f t="shared" si="3"/>
        <v>218123.2099999999</v>
      </c>
      <c r="H259" s="69"/>
      <c r="I259" s="70"/>
      <c r="J259" s="70"/>
      <c r="K259" s="70"/>
    </row>
    <row r="260" spans="1:11" ht="14.25">
      <c r="A260" s="7">
        <v>42915</v>
      </c>
      <c r="B260" s="1" t="s">
        <v>2094</v>
      </c>
      <c r="C260" s="8">
        <v>1169</v>
      </c>
      <c r="D260" s="17">
        <v>101</v>
      </c>
      <c r="E260" s="8"/>
      <c r="F260" s="14"/>
      <c r="G260" s="10">
        <f t="shared" si="3"/>
        <v>219292.2099999999</v>
      </c>
      <c r="H260" s="69"/>
      <c r="I260" s="70"/>
      <c r="J260" s="70"/>
      <c r="K260" s="70"/>
    </row>
    <row r="261" spans="1:11" ht="14.25">
      <c r="A261" s="7">
        <v>42915</v>
      </c>
      <c r="B261" s="1" t="s">
        <v>2095</v>
      </c>
      <c r="C261" s="8">
        <v>0</v>
      </c>
      <c r="D261" s="17"/>
      <c r="E261" s="8"/>
      <c r="F261" s="14"/>
      <c r="G261" s="10">
        <f t="shared" si="3"/>
        <v>219292.2099999999</v>
      </c>
      <c r="H261" s="69"/>
      <c r="I261" s="70"/>
      <c r="J261" s="70"/>
      <c r="K261" s="70"/>
    </row>
    <row r="262" spans="1:11" ht="14.25">
      <c r="A262" s="7">
        <v>42915</v>
      </c>
      <c r="B262" s="1" t="s">
        <v>2096</v>
      </c>
      <c r="C262" s="8"/>
      <c r="D262" s="17"/>
      <c r="E262" s="8">
        <v>209000</v>
      </c>
      <c r="F262" s="14">
        <v>25</v>
      </c>
      <c r="G262" s="10">
        <f t="shared" ref="G262:G272" si="4">+G261+C262-E262</f>
        <v>10292.209999999905</v>
      </c>
      <c r="H262" s="69" t="s">
        <v>2097</v>
      </c>
      <c r="I262" s="70"/>
      <c r="J262" s="70"/>
      <c r="K262" s="70"/>
    </row>
    <row r="263" spans="1:11" ht="14.25">
      <c r="A263" s="7">
        <v>42915</v>
      </c>
      <c r="B263" s="1" t="s">
        <v>2098</v>
      </c>
      <c r="C263" s="8">
        <v>9300</v>
      </c>
      <c r="D263" s="17">
        <v>107</v>
      </c>
      <c r="E263" s="8"/>
      <c r="F263" s="14"/>
      <c r="G263" s="10">
        <f t="shared" si="4"/>
        <v>19592.209999999905</v>
      </c>
      <c r="H263" s="69" t="s">
        <v>2099</v>
      </c>
      <c r="I263" s="70" t="s">
        <v>2100</v>
      </c>
      <c r="J263" s="70" t="s">
        <v>2101</v>
      </c>
      <c r="K263" s="70"/>
    </row>
    <row r="264" spans="1:11" ht="14.25">
      <c r="A264" s="7">
        <v>42915</v>
      </c>
      <c r="B264" s="1" t="s">
        <v>2102</v>
      </c>
      <c r="C264" s="8">
        <v>2800</v>
      </c>
      <c r="D264" s="17">
        <v>110</v>
      </c>
      <c r="E264" s="8"/>
      <c r="F264" s="14"/>
      <c r="G264" s="10">
        <f t="shared" si="4"/>
        <v>22392.209999999905</v>
      </c>
      <c r="H264" s="69" t="s">
        <v>2099</v>
      </c>
      <c r="I264" s="70" t="s">
        <v>2100</v>
      </c>
      <c r="J264" s="70" t="s">
        <v>2101</v>
      </c>
      <c r="K264" s="70" t="s">
        <v>2103</v>
      </c>
    </row>
    <row r="265" spans="1:11" ht="14.25">
      <c r="A265" s="7">
        <v>42915</v>
      </c>
      <c r="B265" s="1" t="s">
        <v>2104</v>
      </c>
      <c r="C265" s="8">
        <v>11860.02</v>
      </c>
      <c r="D265" s="17">
        <v>108</v>
      </c>
      <c r="E265" s="8"/>
      <c r="F265" s="14"/>
      <c r="G265" s="10">
        <f t="shared" si="4"/>
        <v>34252.229999999909</v>
      </c>
      <c r="H265" s="69" t="s">
        <v>2099</v>
      </c>
      <c r="I265" s="70" t="s">
        <v>2100</v>
      </c>
      <c r="J265" s="70" t="s">
        <v>2101</v>
      </c>
      <c r="K265" s="70"/>
    </row>
    <row r="266" spans="1:11" ht="14.25">
      <c r="A266" s="7">
        <v>42915</v>
      </c>
      <c r="B266" s="1" t="s">
        <v>2105</v>
      </c>
      <c r="C266" s="8">
        <v>9360</v>
      </c>
      <c r="D266" s="17">
        <v>109</v>
      </c>
      <c r="E266" s="1"/>
      <c r="F266" s="15"/>
      <c r="G266" s="10">
        <f t="shared" si="4"/>
        <v>43612.229999999909</v>
      </c>
      <c r="H266" s="69"/>
      <c r="I266" s="70"/>
      <c r="J266" s="70"/>
      <c r="K266" s="70"/>
    </row>
    <row r="267" spans="1:11" ht="14.25">
      <c r="A267" s="7">
        <v>42916</v>
      </c>
      <c r="B267" s="1" t="s">
        <v>2106</v>
      </c>
      <c r="C267" s="8">
        <v>1960.19</v>
      </c>
      <c r="D267" s="17"/>
      <c r="E267" s="1"/>
      <c r="F267" s="15"/>
      <c r="G267" s="10">
        <f t="shared" si="4"/>
        <v>45572.419999999911</v>
      </c>
      <c r="H267" s="69"/>
      <c r="I267" s="70"/>
      <c r="J267" s="70"/>
      <c r="K267" s="70"/>
    </row>
    <row r="268" spans="1:11" ht="14.25">
      <c r="A268" s="7">
        <v>42916</v>
      </c>
      <c r="B268" s="1" t="s">
        <v>2107</v>
      </c>
      <c r="C268" s="1"/>
      <c r="D268" s="16"/>
      <c r="E268" s="9">
        <v>35000</v>
      </c>
      <c r="F268" s="15">
        <v>27</v>
      </c>
      <c r="G268" s="10">
        <f t="shared" si="4"/>
        <v>10572.419999999911</v>
      </c>
      <c r="H268" s="69" t="s">
        <v>2108</v>
      </c>
      <c r="I268" s="70"/>
      <c r="J268" s="70"/>
      <c r="K268" s="70"/>
    </row>
    <row r="269" spans="1:11" ht="14.25">
      <c r="A269" s="7">
        <v>42916</v>
      </c>
      <c r="B269" s="1" t="s">
        <v>2109</v>
      </c>
      <c r="C269" s="9">
        <v>2040</v>
      </c>
      <c r="D269" s="16">
        <v>111</v>
      </c>
      <c r="E269" s="1"/>
      <c r="F269" s="15"/>
      <c r="G269" s="10">
        <f t="shared" si="4"/>
        <v>12612.419999999911</v>
      </c>
      <c r="H269" s="69"/>
      <c r="I269" s="70"/>
      <c r="J269" s="70"/>
      <c r="K269" s="70"/>
    </row>
    <row r="270" spans="1:11" ht="14.25">
      <c r="A270" s="7">
        <v>42916</v>
      </c>
      <c r="B270" s="1" t="s">
        <v>2110</v>
      </c>
      <c r="C270" s="9">
        <v>3250</v>
      </c>
      <c r="D270" s="16"/>
      <c r="E270" s="1"/>
      <c r="F270" s="15"/>
      <c r="G270" s="10">
        <f t="shared" si="4"/>
        <v>15862.419999999911</v>
      </c>
      <c r="H270" s="69"/>
      <c r="I270" s="70"/>
      <c r="J270" s="70"/>
      <c r="K270" s="70"/>
    </row>
    <row r="271" spans="1:11" ht="14.25">
      <c r="A271" s="7">
        <v>42916</v>
      </c>
      <c r="B271" s="1" t="s">
        <v>2111</v>
      </c>
      <c r="C271" s="8">
        <v>1099</v>
      </c>
      <c r="D271" s="16"/>
      <c r="E271" s="1"/>
      <c r="F271" s="15"/>
      <c r="G271" s="10">
        <f t="shared" si="4"/>
        <v>16961.419999999911</v>
      </c>
      <c r="H271" s="69"/>
      <c r="I271" s="70"/>
      <c r="J271" s="70"/>
      <c r="K271" s="70"/>
    </row>
    <row r="272" spans="1:11" ht="14.25">
      <c r="A272" s="7">
        <v>42916</v>
      </c>
      <c r="B272" s="1" t="s">
        <v>2112</v>
      </c>
      <c r="C272" s="1">
        <v>11.96</v>
      </c>
      <c r="D272" s="16">
        <v>112</v>
      </c>
      <c r="E272" s="1"/>
      <c r="F272" s="15"/>
      <c r="G272" s="10">
        <f t="shared" si="4"/>
        <v>16973.37999999991</v>
      </c>
      <c r="H272" s="69"/>
      <c r="I272" s="70"/>
      <c r="J272" s="70"/>
      <c r="K272" s="70"/>
    </row>
    <row r="273" spans="1:11" ht="14.25">
      <c r="A273" s="7"/>
      <c r="B273" s="12"/>
      <c r="C273" s="8"/>
      <c r="D273" s="17"/>
      <c r="E273" s="8"/>
      <c r="F273" s="14"/>
      <c r="G273" s="10"/>
      <c r="H273" s="69"/>
      <c r="I273" s="70"/>
      <c r="J273" s="70"/>
      <c r="K273" s="70"/>
    </row>
    <row r="274" spans="1:11">
      <c r="G274" s="72"/>
      <c r="H274" s="69"/>
      <c r="I274" s="70"/>
      <c r="J274" s="70"/>
      <c r="K274" s="70"/>
    </row>
    <row r="277" spans="1:11">
      <c r="E277" s="73">
        <f>+E258+E249+E234+E231+E223+E221+E218+E216+E206+E203+E196+E194+E183+E181+E177+E166+E164+E161+E159+E152+E149+E147+E129+E127+E119+E117+E104+E102+E99+E98+E81+E79+E69+E66+E56+E47+E45+E43+E37+E34+E32+E29+E27+E18+E15+E7+E5</f>
        <v>7656.71</v>
      </c>
    </row>
    <row r="278" spans="1:11">
      <c r="B278" s="74"/>
      <c r="E278" s="73">
        <f>+E259+E250+E235+E233+E224+E222+E219+E217+E207+E205+E197+E195+E184+E182+E178+E167+E165+E162+E160+E151+E150+E148+E130+E128+E120+E118+E105+E103+E100+E96+E82+E80+E70+E68+E57+E48+E46+E42+E38+E35+E33+E30+E26+E19+E17+E8+E6</f>
        <v>1225.0700000000002</v>
      </c>
    </row>
  </sheetData>
  <autoFilter ref="A3:K27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topLeftCell="A190" workbookViewId="0">
      <selection activeCell="G213" sqref="G213"/>
    </sheetView>
  </sheetViews>
  <sheetFormatPr baseColWidth="10" defaultRowHeight="15"/>
  <cols>
    <col min="1" max="1" width="8.7109375" bestFit="1" customWidth="1"/>
    <col min="2" max="2" width="91.42578125" style="80" bestFit="1" customWidth="1"/>
    <col min="3" max="3" width="9.85546875" bestFit="1" customWidth="1"/>
    <col min="4" max="4" width="6.42578125" style="44" bestFit="1" customWidth="1"/>
    <col min="5" max="5" width="9.85546875" bestFit="1" customWidth="1"/>
    <col min="6" max="6" width="2.7109375" style="45" bestFit="1" customWidth="1"/>
    <col min="7" max="7" width="10.5703125" bestFit="1" customWidth="1"/>
    <col min="8" max="8" width="18.85546875" style="46" bestFit="1" customWidth="1"/>
    <col min="9" max="9" width="27.85546875" style="1" bestFit="1" customWidth="1"/>
  </cols>
  <sheetData>
    <row r="1" spans="1:11">
      <c r="G1" s="8">
        <v>16973.37999999991</v>
      </c>
    </row>
    <row r="2" spans="1:11" ht="15.75" thickBot="1">
      <c r="A2" s="64" t="s">
        <v>0</v>
      </c>
      <c r="B2" s="81" t="s">
        <v>1</v>
      </c>
      <c r="C2" s="64" t="s">
        <v>2</v>
      </c>
      <c r="D2" s="76"/>
      <c r="E2" s="64" t="s">
        <v>3</v>
      </c>
      <c r="F2" s="78"/>
      <c r="G2" s="64" t="s">
        <v>4</v>
      </c>
      <c r="H2" s="65"/>
      <c r="I2" s="66"/>
      <c r="J2" s="66"/>
      <c r="K2" s="66"/>
    </row>
    <row r="3" spans="1:11">
      <c r="A3" s="7">
        <v>42919</v>
      </c>
      <c r="B3" s="47" t="s">
        <v>2113</v>
      </c>
      <c r="C3" s="8">
        <v>2895</v>
      </c>
      <c r="D3" s="17">
        <v>5</v>
      </c>
      <c r="E3" s="8"/>
      <c r="F3" s="14"/>
      <c r="G3" s="8">
        <f>+G1+C3-E3</f>
        <v>19868.37999999991</v>
      </c>
      <c r="H3" s="82" t="s">
        <v>2114</v>
      </c>
      <c r="I3" s="83"/>
      <c r="J3" s="84"/>
      <c r="K3" s="84"/>
    </row>
    <row r="4" spans="1:11">
      <c r="A4" s="7">
        <v>42919</v>
      </c>
      <c r="B4" s="47" t="s">
        <v>2115</v>
      </c>
      <c r="C4" s="8">
        <v>1099</v>
      </c>
      <c r="D4" s="17">
        <v>3</v>
      </c>
      <c r="E4" s="8"/>
      <c r="F4" s="14"/>
      <c r="G4" s="8">
        <f>+G3+C4-E4</f>
        <v>20967.37999999991</v>
      </c>
      <c r="H4" s="85" t="s">
        <v>2116</v>
      </c>
      <c r="I4" s="86"/>
      <c r="J4" s="87"/>
      <c r="K4" s="87"/>
    </row>
    <row r="5" spans="1:11">
      <c r="A5" s="7">
        <v>42919</v>
      </c>
      <c r="B5" s="47" t="s">
        <v>1141</v>
      </c>
      <c r="C5" s="8">
        <v>13293.99</v>
      </c>
      <c r="D5" s="17" t="s">
        <v>363</v>
      </c>
      <c r="E5" s="8"/>
      <c r="F5" s="14"/>
      <c r="G5" s="8">
        <f t="shared" ref="G5:G68" si="0">+G4+C5-E5</f>
        <v>34261.369999999908</v>
      </c>
      <c r="H5" s="69" t="s">
        <v>2117</v>
      </c>
      <c r="I5" s="86"/>
      <c r="J5" s="87"/>
      <c r="K5" s="87"/>
    </row>
    <row r="6" spans="1:11">
      <c r="A6" s="3">
        <v>42919</v>
      </c>
      <c r="B6" s="88" t="s">
        <v>1143</v>
      </c>
      <c r="C6" s="5"/>
      <c r="D6" s="17"/>
      <c r="E6" s="5">
        <v>202.98</v>
      </c>
      <c r="F6" s="14">
        <v>19</v>
      </c>
      <c r="G6" s="5">
        <f t="shared" si="0"/>
        <v>34058.389999999905</v>
      </c>
      <c r="H6" s="85"/>
      <c r="I6" s="86"/>
      <c r="J6" s="87"/>
      <c r="K6" s="87"/>
    </row>
    <row r="7" spans="1:11">
      <c r="A7" s="3">
        <v>42919</v>
      </c>
      <c r="B7" s="89" t="s">
        <v>1145</v>
      </c>
      <c r="C7" s="5"/>
      <c r="D7" s="17"/>
      <c r="E7" s="5">
        <v>32.479999999999997</v>
      </c>
      <c r="F7" s="14">
        <v>19</v>
      </c>
      <c r="G7" s="5">
        <f t="shared" si="0"/>
        <v>34025.909999999902</v>
      </c>
      <c r="H7" s="85"/>
      <c r="I7" s="86"/>
      <c r="J7" s="87"/>
      <c r="K7" s="87"/>
    </row>
    <row r="8" spans="1:11">
      <c r="A8" s="3">
        <v>42919</v>
      </c>
      <c r="B8" s="88" t="s">
        <v>1144</v>
      </c>
      <c r="C8" s="5"/>
      <c r="D8" s="17"/>
      <c r="E8" s="5">
        <v>43.34</v>
      </c>
      <c r="F8" s="14">
        <v>19</v>
      </c>
      <c r="G8" s="5">
        <f t="shared" si="0"/>
        <v>33982.569999999905</v>
      </c>
      <c r="H8" s="85"/>
      <c r="I8" s="86"/>
      <c r="J8" s="87"/>
      <c r="K8" s="87"/>
    </row>
    <row r="9" spans="1:11">
      <c r="A9" s="3">
        <v>42919</v>
      </c>
      <c r="B9" s="89" t="s">
        <v>1146</v>
      </c>
      <c r="C9" s="5"/>
      <c r="D9" s="17"/>
      <c r="E9" s="5">
        <v>6.93</v>
      </c>
      <c r="F9" s="14">
        <v>19</v>
      </c>
      <c r="G9" s="5">
        <f t="shared" si="0"/>
        <v>33975.639999999905</v>
      </c>
      <c r="H9" s="85"/>
      <c r="I9" s="86"/>
      <c r="J9" s="87"/>
      <c r="K9" s="87"/>
    </row>
    <row r="10" spans="1:11">
      <c r="A10" s="7">
        <v>42919</v>
      </c>
      <c r="B10" s="47" t="s">
        <v>2118</v>
      </c>
      <c r="C10" s="8">
        <v>21246.93</v>
      </c>
      <c r="D10" s="17">
        <v>2</v>
      </c>
      <c r="E10" s="8"/>
      <c r="F10" s="14"/>
      <c r="G10" s="8">
        <f t="shared" si="0"/>
        <v>55222.569999999905</v>
      </c>
      <c r="H10" s="85" t="s">
        <v>2119</v>
      </c>
      <c r="I10" s="86"/>
      <c r="J10" s="87"/>
      <c r="K10" s="87"/>
    </row>
    <row r="11" spans="1:11">
      <c r="A11" s="3">
        <v>42919</v>
      </c>
      <c r="B11" s="88" t="s">
        <v>2120</v>
      </c>
      <c r="C11" s="5"/>
      <c r="D11" s="17"/>
      <c r="E11" s="5">
        <v>273.25</v>
      </c>
      <c r="F11" s="14">
        <v>19</v>
      </c>
      <c r="G11" s="5">
        <f t="shared" si="0"/>
        <v>54949.319999999905</v>
      </c>
      <c r="H11" s="85"/>
      <c r="I11" s="86"/>
      <c r="J11" s="87"/>
      <c r="K11" s="87"/>
    </row>
    <row r="12" spans="1:11">
      <c r="A12" s="3">
        <v>42919</v>
      </c>
      <c r="B12" s="89" t="s">
        <v>2121</v>
      </c>
      <c r="C12" s="5"/>
      <c r="D12" s="17"/>
      <c r="E12" s="5">
        <v>43.72</v>
      </c>
      <c r="F12" s="14">
        <v>19</v>
      </c>
      <c r="G12" s="5">
        <f t="shared" si="0"/>
        <v>54905.599999999904</v>
      </c>
      <c r="H12" s="85"/>
      <c r="I12" s="86"/>
      <c r="J12" s="87"/>
      <c r="K12" s="87"/>
    </row>
    <row r="13" spans="1:11">
      <c r="A13" s="3">
        <v>42919</v>
      </c>
      <c r="B13" s="88" t="s">
        <v>2122</v>
      </c>
      <c r="C13" s="5"/>
      <c r="D13" s="17"/>
      <c r="E13" s="5">
        <v>95.21</v>
      </c>
      <c r="F13" s="14">
        <v>19</v>
      </c>
      <c r="G13" s="5">
        <f t="shared" si="0"/>
        <v>54810.389999999905</v>
      </c>
      <c r="H13" s="85"/>
      <c r="I13" s="86"/>
      <c r="J13" s="87"/>
      <c r="K13" s="87"/>
    </row>
    <row r="14" spans="1:11">
      <c r="A14" s="3">
        <v>42919</v>
      </c>
      <c r="B14" s="89" t="s">
        <v>2123</v>
      </c>
      <c r="C14" s="5"/>
      <c r="D14" s="17"/>
      <c r="E14" s="5">
        <v>15.23</v>
      </c>
      <c r="F14" s="14">
        <v>19</v>
      </c>
      <c r="G14" s="5">
        <f t="shared" si="0"/>
        <v>54795.159999999902</v>
      </c>
      <c r="H14" s="85"/>
      <c r="I14" s="86"/>
      <c r="J14" s="87"/>
      <c r="K14" s="87"/>
    </row>
    <row r="15" spans="1:11">
      <c r="A15" s="7">
        <v>42919</v>
      </c>
      <c r="B15" s="47" t="s">
        <v>2124</v>
      </c>
      <c r="C15" s="8">
        <v>3320</v>
      </c>
      <c r="D15" s="17">
        <v>1</v>
      </c>
      <c r="E15" s="8"/>
      <c r="F15" s="14"/>
      <c r="G15" s="8">
        <f t="shared" si="0"/>
        <v>58115.159999999902</v>
      </c>
      <c r="H15" s="85" t="s">
        <v>2125</v>
      </c>
      <c r="I15" s="86"/>
      <c r="J15" s="87"/>
      <c r="K15" s="87"/>
    </row>
    <row r="16" spans="1:11">
      <c r="A16" s="7">
        <v>42919</v>
      </c>
      <c r="B16" s="47" t="s">
        <v>2126</v>
      </c>
      <c r="C16" s="8">
        <v>0</v>
      </c>
      <c r="D16" s="17"/>
      <c r="E16" s="8"/>
      <c r="F16" s="14"/>
      <c r="G16" s="8">
        <f t="shared" si="0"/>
        <v>58115.159999999902</v>
      </c>
      <c r="H16" s="85"/>
      <c r="I16" s="86"/>
      <c r="J16" s="87"/>
      <c r="K16" s="87"/>
    </row>
    <row r="17" spans="1:11">
      <c r="A17" s="7">
        <v>42919</v>
      </c>
      <c r="B17" s="47" t="s">
        <v>2127</v>
      </c>
      <c r="C17" s="8">
        <v>1169</v>
      </c>
      <c r="D17" s="17">
        <v>4</v>
      </c>
      <c r="E17" s="8"/>
      <c r="F17" s="14"/>
      <c r="G17" s="8">
        <f t="shared" si="0"/>
        <v>59284.159999999902</v>
      </c>
      <c r="H17" s="85" t="s">
        <v>2128</v>
      </c>
      <c r="I17" s="86"/>
      <c r="J17" s="87"/>
      <c r="K17" s="87"/>
    </row>
    <row r="18" spans="1:11">
      <c r="A18" s="7">
        <v>42919</v>
      </c>
      <c r="B18" s="47" t="s">
        <v>2129</v>
      </c>
      <c r="C18" s="8"/>
      <c r="D18" s="17"/>
      <c r="E18" s="8">
        <v>49000</v>
      </c>
      <c r="F18" s="14">
        <v>3</v>
      </c>
      <c r="G18" s="8">
        <f t="shared" si="0"/>
        <v>10284.159999999902</v>
      </c>
      <c r="H18" s="85" t="s">
        <v>2130</v>
      </c>
      <c r="I18" s="86"/>
      <c r="J18" s="87"/>
      <c r="K18" s="87"/>
    </row>
    <row r="19" spans="1:11">
      <c r="A19" s="7">
        <v>42919</v>
      </c>
      <c r="B19" s="47" t="s">
        <v>2131</v>
      </c>
      <c r="C19" s="8">
        <v>3984</v>
      </c>
      <c r="D19" s="17">
        <v>9</v>
      </c>
      <c r="E19" s="8"/>
      <c r="F19" s="14"/>
      <c r="G19" s="8">
        <f t="shared" si="0"/>
        <v>14268.159999999902</v>
      </c>
      <c r="H19" s="85" t="s">
        <v>2132</v>
      </c>
      <c r="I19" s="86" t="s">
        <v>2133</v>
      </c>
      <c r="J19" s="87"/>
      <c r="K19" s="87"/>
    </row>
    <row r="20" spans="1:11">
      <c r="A20" s="7">
        <v>42919</v>
      </c>
      <c r="B20" s="47" t="s">
        <v>2134</v>
      </c>
      <c r="C20" s="8">
        <v>142000</v>
      </c>
      <c r="D20" s="17">
        <v>8</v>
      </c>
      <c r="E20" s="8"/>
      <c r="F20" s="14"/>
      <c r="G20" s="8">
        <f t="shared" si="0"/>
        <v>156268.15999999992</v>
      </c>
      <c r="H20" s="85" t="s">
        <v>2135</v>
      </c>
      <c r="I20" s="86"/>
      <c r="J20" s="87"/>
      <c r="K20" s="87"/>
    </row>
    <row r="21" spans="1:11">
      <c r="A21" s="7">
        <v>42919</v>
      </c>
      <c r="B21" s="47" t="s">
        <v>2136</v>
      </c>
      <c r="C21" s="8"/>
      <c r="D21" s="17"/>
      <c r="E21" s="8">
        <v>142000</v>
      </c>
      <c r="F21" s="14">
        <v>1</v>
      </c>
      <c r="G21" s="8">
        <f t="shared" si="0"/>
        <v>14268.159999999916</v>
      </c>
      <c r="H21" s="85" t="s">
        <v>2137</v>
      </c>
      <c r="I21" s="86"/>
      <c r="J21" s="87"/>
      <c r="K21" s="87"/>
    </row>
    <row r="22" spans="1:11">
      <c r="A22" s="7">
        <v>42920</v>
      </c>
      <c r="B22" s="47" t="s">
        <v>2138</v>
      </c>
      <c r="C22" s="8">
        <v>464.99</v>
      </c>
      <c r="D22" s="17">
        <v>2</v>
      </c>
      <c r="E22" s="8"/>
      <c r="F22" s="14"/>
      <c r="G22" s="8">
        <f t="shared" si="0"/>
        <v>14733.149999999916</v>
      </c>
      <c r="H22" s="85" t="s">
        <v>2139</v>
      </c>
      <c r="I22" s="86"/>
      <c r="J22" s="87"/>
      <c r="K22" s="87"/>
    </row>
    <row r="23" spans="1:11">
      <c r="A23" s="3">
        <v>42920</v>
      </c>
      <c r="B23" s="88" t="s">
        <v>2140</v>
      </c>
      <c r="C23" s="5"/>
      <c r="D23" s="17"/>
      <c r="E23" s="5">
        <v>5.1100000000000003</v>
      </c>
      <c r="F23" s="14">
        <v>19</v>
      </c>
      <c r="G23" s="5">
        <f t="shared" si="0"/>
        <v>14728.039999999915</v>
      </c>
      <c r="H23" s="85"/>
      <c r="I23" s="86"/>
      <c r="J23" s="87"/>
      <c r="K23" s="87"/>
    </row>
    <row r="24" spans="1:11">
      <c r="A24" s="3">
        <v>42920</v>
      </c>
      <c r="B24" s="89" t="s">
        <v>2141</v>
      </c>
      <c r="C24" s="5"/>
      <c r="D24" s="17"/>
      <c r="E24" s="5">
        <v>0.82</v>
      </c>
      <c r="F24" s="14">
        <v>19</v>
      </c>
      <c r="G24" s="5">
        <f t="shared" si="0"/>
        <v>14727.219999999916</v>
      </c>
      <c r="H24" s="85"/>
      <c r="I24" s="86"/>
      <c r="J24" s="87"/>
      <c r="K24" s="87"/>
    </row>
    <row r="25" spans="1:11">
      <c r="A25" s="7">
        <v>42920</v>
      </c>
      <c r="B25" s="47" t="s">
        <v>2142</v>
      </c>
      <c r="C25" s="8">
        <v>3169</v>
      </c>
      <c r="D25" s="17">
        <v>6</v>
      </c>
      <c r="E25" s="8"/>
      <c r="F25" s="14"/>
      <c r="G25" s="10">
        <f t="shared" si="0"/>
        <v>17896.219999999914</v>
      </c>
      <c r="H25" s="85" t="s">
        <v>2143</v>
      </c>
      <c r="I25" s="86"/>
      <c r="J25" s="87"/>
      <c r="K25" s="87"/>
    </row>
    <row r="26" spans="1:11">
      <c r="A26" s="7">
        <v>42920</v>
      </c>
      <c r="B26" s="47" t="s">
        <v>2144</v>
      </c>
      <c r="C26" s="8">
        <v>0</v>
      </c>
      <c r="D26" s="17"/>
      <c r="E26" s="8"/>
      <c r="F26" s="14"/>
      <c r="G26" s="10">
        <f t="shared" si="0"/>
        <v>17896.219999999914</v>
      </c>
      <c r="H26" s="85"/>
      <c r="I26" s="86"/>
      <c r="J26" s="87"/>
      <c r="K26" s="87"/>
    </row>
    <row r="27" spans="1:11">
      <c r="A27" s="7">
        <v>42920</v>
      </c>
      <c r="B27" s="47" t="s">
        <v>2145</v>
      </c>
      <c r="C27" s="8">
        <v>201500</v>
      </c>
      <c r="D27" s="17">
        <v>7</v>
      </c>
      <c r="E27" s="8"/>
      <c r="F27" s="14"/>
      <c r="G27" s="10">
        <f t="shared" si="0"/>
        <v>219396.21999999991</v>
      </c>
      <c r="H27" s="85" t="s">
        <v>2146</v>
      </c>
      <c r="I27" s="86" t="s">
        <v>2147</v>
      </c>
      <c r="J27" s="87"/>
      <c r="K27" s="87"/>
    </row>
    <row r="28" spans="1:11">
      <c r="A28" s="7">
        <v>42920</v>
      </c>
      <c r="B28" s="47" t="s">
        <v>2148</v>
      </c>
      <c r="C28" s="8">
        <v>0</v>
      </c>
      <c r="D28" s="17"/>
      <c r="E28" s="8"/>
      <c r="F28" s="14"/>
      <c r="G28" s="10">
        <f t="shared" si="0"/>
        <v>219396.21999999991</v>
      </c>
      <c r="H28" s="85"/>
      <c r="I28" s="86"/>
      <c r="J28" s="87"/>
      <c r="K28" s="87"/>
    </row>
    <row r="29" spans="1:11">
      <c r="A29" s="7">
        <v>42920</v>
      </c>
      <c r="B29" s="47" t="s">
        <v>2149</v>
      </c>
      <c r="C29" s="8"/>
      <c r="D29" s="17"/>
      <c r="E29" s="8">
        <v>209000</v>
      </c>
      <c r="F29" s="14">
        <v>2</v>
      </c>
      <c r="G29" s="10">
        <f t="shared" si="0"/>
        <v>10396.219999999914</v>
      </c>
      <c r="H29" s="85"/>
      <c r="I29" s="86"/>
      <c r="J29" s="87"/>
      <c r="K29" s="87"/>
    </row>
    <row r="30" spans="1:11">
      <c r="A30" s="7">
        <v>42920</v>
      </c>
      <c r="B30" s="47" t="s">
        <v>2150</v>
      </c>
      <c r="C30" s="8">
        <v>200000</v>
      </c>
      <c r="D30" s="17">
        <v>11</v>
      </c>
      <c r="E30" s="8"/>
      <c r="F30" s="14"/>
      <c r="G30" s="10">
        <f t="shared" si="0"/>
        <v>210396.21999999991</v>
      </c>
      <c r="H30" s="85" t="s">
        <v>2151</v>
      </c>
      <c r="I30" s="86" t="s">
        <v>2152</v>
      </c>
      <c r="J30" s="87"/>
      <c r="K30" s="87"/>
    </row>
    <row r="31" spans="1:11">
      <c r="A31" s="7">
        <v>42920</v>
      </c>
      <c r="B31" s="47" t="s">
        <v>2153</v>
      </c>
      <c r="C31" s="8">
        <v>0</v>
      </c>
      <c r="D31" s="17"/>
      <c r="E31" s="8"/>
      <c r="F31" s="14"/>
      <c r="G31" s="10">
        <f t="shared" si="0"/>
        <v>210396.21999999991</v>
      </c>
      <c r="H31" s="85"/>
      <c r="I31" s="86"/>
      <c r="J31" s="87"/>
      <c r="K31" s="87"/>
    </row>
    <row r="32" spans="1:11">
      <c r="A32" s="3">
        <v>42921</v>
      </c>
      <c r="B32" s="88" t="s">
        <v>2154</v>
      </c>
      <c r="C32" s="5"/>
      <c r="D32" s="17"/>
      <c r="E32" s="5">
        <v>12.09</v>
      </c>
      <c r="F32" s="14">
        <v>19</v>
      </c>
      <c r="G32" s="5">
        <f t="shared" si="0"/>
        <v>210384.12999999992</v>
      </c>
      <c r="H32" s="85"/>
      <c r="I32" s="86"/>
      <c r="J32" s="87"/>
      <c r="K32" s="87"/>
    </row>
    <row r="33" spans="1:11">
      <c r="A33" s="7">
        <v>42921</v>
      </c>
      <c r="B33" s="47" t="s">
        <v>2155</v>
      </c>
      <c r="C33" s="8">
        <v>1099.01</v>
      </c>
      <c r="D33" s="17">
        <v>12</v>
      </c>
      <c r="E33" s="8"/>
      <c r="F33" s="14"/>
      <c r="G33" s="10">
        <f t="shared" si="0"/>
        <v>211483.13999999993</v>
      </c>
      <c r="H33" s="85" t="s">
        <v>2156</v>
      </c>
      <c r="I33" s="86"/>
      <c r="J33" s="87"/>
      <c r="K33" s="87"/>
    </row>
    <row r="34" spans="1:11">
      <c r="A34" s="3">
        <v>42921</v>
      </c>
      <c r="B34" s="89" t="s">
        <v>2157</v>
      </c>
      <c r="C34" s="5"/>
      <c r="D34" s="17"/>
      <c r="E34" s="5">
        <v>1.93</v>
      </c>
      <c r="F34" s="14">
        <v>19</v>
      </c>
      <c r="G34" s="5">
        <f t="shared" si="0"/>
        <v>211481.20999999993</v>
      </c>
      <c r="H34" s="85"/>
      <c r="I34" s="86"/>
      <c r="J34" s="87"/>
      <c r="K34" s="87"/>
    </row>
    <row r="35" spans="1:11">
      <c r="A35" s="7">
        <v>42921</v>
      </c>
      <c r="B35" s="47" t="s">
        <v>2158</v>
      </c>
      <c r="C35" s="8">
        <v>1099</v>
      </c>
      <c r="D35" s="17">
        <v>33</v>
      </c>
      <c r="E35" s="8"/>
      <c r="F35" s="14"/>
      <c r="G35" s="10">
        <f t="shared" si="0"/>
        <v>212580.20999999993</v>
      </c>
      <c r="H35" s="85"/>
      <c r="I35" s="86"/>
      <c r="J35" s="87"/>
      <c r="K35" s="87"/>
    </row>
    <row r="36" spans="1:11">
      <c r="A36" s="7">
        <v>42921</v>
      </c>
      <c r="B36" s="47" t="s">
        <v>2159</v>
      </c>
      <c r="C36" s="8">
        <v>906.06</v>
      </c>
      <c r="D36" s="17">
        <v>42</v>
      </c>
      <c r="E36" s="8"/>
      <c r="F36" s="14"/>
      <c r="G36" s="10">
        <f t="shared" si="0"/>
        <v>213486.26999999993</v>
      </c>
      <c r="H36" s="85" t="s">
        <v>2160</v>
      </c>
      <c r="I36" s="86"/>
      <c r="J36" s="87"/>
      <c r="K36" s="87"/>
    </row>
    <row r="37" spans="1:11">
      <c r="A37" s="7">
        <v>42921</v>
      </c>
      <c r="B37" s="47" t="s">
        <v>2161</v>
      </c>
      <c r="C37" s="8">
        <v>5500</v>
      </c>
      <c r="D37" s="17">
        <v>24</v>
      </c>
      <c r="E37" s="8"/>
      <c r="F37" s="14"/>
      <c r="G37" s="10">
        <f t="shared" si="0"/>
        <v>218986.26999999993</v>
      </c>
      <c r="H37" s="85" t="s">
        <v>2162</v>
      </c>
      <c r="I37" s="86"/>
      <c r="J37" s="87"/>
      <c r="K37" s="87"/>
    </row>
    <row r="38" spans="1:11">
      <c r="A38" s="7">
        <v>42921</v>
      </c>
      <c r="B38" s="47" t="s">
        <v>2163</v>
      </c>
      <c r="C38" s="8">
        <v>2925</v>
      </c>
      <c r="D38" s="17">
        <v>15</v>
      </c>
      <c r="E38" s="8"/>
      <c r="F38" s="14"/>
      <c r="G38" s="10">
        <f t="shared" si="0"/>
        <v>221911.26999999993</v>
      </c>
      <c r="H38" s="85" t="s">
        <v>2164</v>
      </c>
      <c r="I38" s="86"/>
      <c r="J38" s="87"/>
      <c r="K38" s="87"/>
    </row>
    <row r="39" spans="1:11">
      <c r="A39" s="7">
        <v>42921</v>
      </c>
      <c r="B39" s="47" t="s">
        <v>2165</v>
      </c>
      <c r="C39" s="8"/>
      <c r="D39" s="17"/>
      <c r="E39" s="8">
        <v>211000</v>
      </c>
      <c r="F39" s="14">
        <v>4</v>
      </c>
      <c r="G39" s="10">
        <f t="shared" si="0"/>
        <v>10911.269999999931</v>
      </c>
      <c r="H39" s="85" t="s">
        <v>2166</v>
      </c>
      <c r="I39" s="86"/>
      <c r="J39" s="87"/>
      <c r="K39" s="87"/>
    </row>
    <row r="40" spans="1:11">
      <c r="A40" s="7">
        <v>42921</v>
      </c>
      <c r="B40" s="47" t="s">
        <v>2167</v>
      </c>
      <c r="C40" s="8">
        <v>135000</v>
      </c>
      <c r="D40" s="17">
        <v>13</v>
      </c>
      <c r="E40" s="8"/>
      <c r="F40" s="14"/>
      <c r="G40" s="10">
        <f t="shared" si="0"/>
        <v>145911.26999999993</v>
      </c>
      <c r="H40" s="85" t="s">
        <v>2168</v>
      </c>
      <c r="I40" s="86"/>
      <c r="J40" s="87"/>
      <c r="K40" s="87"/>
    </row>
    <row r="41" spans="1:11">
      <c r="A41" s="7">
        <v>42921</v>
      </c>
      <c r="B41" s="47" t="s">
        <v>2169</v>
      </c>
      <c r="C41" s="8">
        <v>1169</v>
      </c>
      <c r="D41" s="17">
        <v>14</v>
      </c>
      <c r="E41" s="8"/>
      <c r="F41" s="14"/>
      <c r="G41" s="10">
        <f t="shared" si="0"/>
        <v>147080.26999999993</v>
      </c>
      <c r="H41" s="85" t="s">
        <v>2170</v>
      </c>
      <c r="I41" s="86"/>
      <c r="J41" s="87"/>
      <c r="K41" s="87"/>
    </row>
    <row r="42" spans="1:11">
      <c r="A42" s="7">
        <v>42922</v>
      </c>
      <c r="B42" s="47" t="s">
        <v>2171</v>
      </c>
      <c r="C42" s="8">
        <v>2900</v>
      </c>
      <c r="D42" s="17">
        <v>10</v>
      </c>
      <c r="E42" s="8"/>
      <c r="F42" s="14"/>
      <c r="G42" s="10">
        <f t="shared" si="0"/>
        <v>149980.26999999993</v>
      </c>
      <c r="H42" s="85" t="s">
        <v>2172</v>
      </c>
      <c r="I42" s="86" t="s">
        <v>2173</v>
      </c>
      <c r="J42" s="87"/>
      <c r="K42" s="87"/>
    </row>
    <row r="43" spans="1:11">
      <c r="A43" s="7">
        <v>42922</v>
      </c>
      <c r="B43" s="47" t="s">
        <v>2174</v>
      </c>
      <c r="C43" s="8">
        <v>0</v>
      </c>
      <c r="D43" s="17"/>
      <c r="E43" s="8"/>
      <c r="F43" s="14"/>
      <c r="G43" s="10">
        <f t="shared" si="0"/>
        <v>149980.26999999993</v>
      </c>
      <c r="H43" s="85"/>
      <c r="I43" s="86"/>
      <c r="J43" s="87"/>
      <c r="K43" s="87"/>
    </row>
    <row r="44" spans="1:11">
      <c r="A44" s="7">
        <v>42922</v>
      </c>
      <c r="B44" s="47" t="s">
        <v>2175</v>
      </c>
      <c r="C44" s="8">
        <v>64300</v>
      </c>
      <c r="D44" s="17">
        <v>16</v>
      </c>
      <c r="E44" s="8"/>
      <c r="F44" s="14"/>
      <c r="G44" s="10">
        <f t="shared" si="0"/>
        <v>214280.26999999993</v>
      </c>
      <c r="H44" s="85" t="s">
        <v>2176</v>
      </c>
      <c r="I44" s="86" t="s">
        <v>2177</v>
      </c>
      <c r="J44" s="87"/>
      <c r="K44" s="87"/>
    </row>
    <row r="45" spans="1:11">
      <c r="A45" s="7">
        <v>42922</v>
      </c>
      <c r="B45" s="47" t="s">
        <v>2178</v>
      </c>
      <c r="C45" s="8"/>
      <c r="D45" s="17"/>
      <c r="E45" s="8">
        <v>204000</v>
      </c>
      <c r="F45" s="14">
        <v>5</v>
      </c>
      <c r="G45" s="10">
        <f t="shared" si="0"/>
        <v>10280.269999999931</v>
      </c>
      <c r="H45" s="85"/>
      <c r="I45" s="86"/>
      <c r="J45" s="87"/>
      <c r="K45" s="87"/>
    </row>
    <row r="46" spans="1:11">
      <c r="A46" s="7">
        <v>42922</v>
      </c>
      <c r="B46" s="47" t="s">
        <v>2179</v>
      </c>
      <c r="C46" s="8">
        <v>6010</v>
      </c>
      <c r="D46" s="17">
        <v>22</v>
      </c>
      <c r="E46" s="8"/>
      <c r="F46" s="14"/>
      <c r="G46" s="10">
        <f t="shared" si="0"/>
        <v>16290.269999999931</v>
      </c>
      <c r="H46" s="85" t="s">
        <v>2180</v>
      </c>
      <c r="I46" s="86"/>
      <c r="J46" s="87"/>
      <c r="K46" s="87"/>
    </row>
    <row r="47" spans="1:11">
      <c r="A47" s="7">
        <v>42922</v>
      </c>
      <c r="B47" s="47" t="s">
        <v>2181</v>
      </c>
      <c r="C47" s="8">
        <v>20000</v>
      </c>
      <c r="D47" s="17">
        <v>17</v>
      </c>
      <c r="E47" s="8"/>
      <c r="F47" s="14"/>
      <c r="G47" s="10">
        <f t="shared" si="0"/>
        <v>36290.269999999931</v>
      </c>
      <c r="H47" s="85" t="s">
        <v>2182</v>
      </c>
      <c r="I47" s="86" t="s">
        <v>2183</v>
      </c>
      <c r="J47" s="87"/>
      <c r="K47" s="87"/>
    </row>
    <row r="48" spans="1:11">
      <c r="A48" s="7">
        <v>42922</v>
      </c>
      <c r="B48" s="47" t="s">
        <v>2184</v>
      </c>
      <c r="C48" s="8">
        <v>1099</v>
      </c>
      <c r="D48" s="17">
        <v>21</v>
      </c>
      <c r="E48" s="8"/>
      <c r="F48" s="14"/>
      <c r="G48" s="10">
        <f t="shared" si="0"/>
        <v>37389.269999999931</v>
      </c>
      <c r="H48" s="85" t="s">
        <v>2185</v>
      </c>
      <c r="I48" s="86"/>
      <c r="J48" s="87"/>
      <c r="K48" s="87"/>
    </row>
    <row r="49" spans="1:11">
      <c r="A49" s="7">
        <v>42923</v>
      </c>
      <c r="B49" s="47" t="s">
        <v>2186</v>
      </c>
      <c r="C49" s="8">
        <v>7500</v>
      </c>
      <c r="D49" s="17">
        <v>18</v>
      </c>
      <c r="E49" s="8"/>
      <c r="F49" s="14"/>
      <c r="G49" s="10">
        <f t="shared" si="0"/>
        <v>44889.269999999931</v>
      </c>
      <c r="H49" s="85" t="s">
        <v>2187</v>
      </c>
      <c r="I49" s="86"/>
      <c r="J49" s="87"/>
      <c r="K49" s="87"/>
    </row>
    <row r="50" spans="1:11">
      <c r="A50" s="7">
        <v>42923</v>
      </c>
      <c r="B50" s="47" t="s">
        <v>2188</v>
      </c>
      <c r="C50" s="8">
        <v>180000</v>
      </c>
      <c r="D50" s="17">
        <v>19</v>
      </c>
      <c r="E50" s="8"/>
      <c r="F50" s="14"/>
      <c r="G50" s="10">
        <f t="shared" si="0"/>
        <v>224889.26999999993</v>
      </c>
      <c r="H50" s="85" t="s">
        <v>2189</v>
      </c>
      <c r="I50" s="86"/>
      <c r="J50" s="87"/>
      <c r="K50" s="87"/>
    </row>
    <row r="51" spans="1:11">
      <c r="A51" s="7">
        <v>42923</v>
      </c>
      <c r="B51" s="47" t="s">
        <v>2190</v>
      </c>
      <c r="C51" s="8">
        <v>4175</v>
      </c>
      <c r="D51" s="17">
        <v>23</v>
      </c>
      <c r="E51" s="8"/>
      <c r="F51" s="14"/>
      <c r="G51" s="10">
        <f t="shared" si="0"/>
        <v>229064.26999999993</v>
      </c>
      <c r="H51" s="85" t="s">
        <v>2191</v>
      </c>
      <c r="I51" s="86"/>
      <c r="J51" s="87"/>
      <c r="K51" s="87"/>
    </row>
    <row r="52" spans="1:11">
      <c r="A52" s="7">
        <v>42926</v>
      </c>
      <c r="B52" s="47" t="s">
        <v>2192</v>
      </c>
      <c r="C52" s="8">
        <v>2680</v>
      </c>
      <c r="D52" s="17">
        <v>20</v>
      </c>
      <c r="E52" s="8"/>
      <c r="F52" s="14"/>
      <c r="G52" s="10">
        <f t="shared" si="0"/>
        <v>231744.26999999993</v>
      </c>
      <c r="H52" s="85" t="s">
        <v>2193</v>
      </c>
      <c r="I52" s="86"/>
      <c r="J52" s="87"/>
      <c r="K52" s="87"/>
    </row>
    <row r="53" spans="1:11">
      <c r="A53" s="7">
        <v>42926</v>
      </c>
      <c r="B53" s="47" t="s">
        <v>2194</v>
      </c>
      <c r="C53" s="8"/>
      <c r="D53" s="17"/>
      <c r="E53" s="8">
        <v>0</v>
      </c>
      <c r="F53" s="14"/>
      <c r="G53" s="10">
        <f t="shared" si="0"/>
        <v>231744.26999999993</v>
      </c>
      <c r="H53" s="85"/>
      <c r="I53" s="86"/>
      <c r="J53" s="87"/>
      <c r="K53" s="87"/>
    </row>
    <row r="54" spans="1:11">
      <c r="A54" s="7">
        <v>42926</v>
      </c>
      <c r="B54" s="47" t="s">
        <v>2195</v>
      </c>
      <c r="C54" s="8">
        <v>100000</v>
      </c>
      <c r="D54" s="17">
        <v>27</v>
      </c>
      <c r="E54" s="8"/>
      <c r="F54" s="14"/>
      <c r="G54" s="10">
        <f t="shared" si="0"/>
        <v>331744.2699999999</v>
      </c>
      <c r="H54" s="85" t="s">
        <v>2196</v>
      </c>
      <c r="I54" s="86"/>
      <c r="J54" s="87"/>
      <c r="K54" s="87"/>
    </row>
    <row r="55" spans="1:11">
      <c r="A55" s="7">
        <v>42926</v>
      </c>
      <c r="B55" s="47" t="s">
        <v>2197</v>
      </c>
      <c r="C55" s="8"/>
      <c r="D55" s="17"/>
      <c r="E55" s="8">
        <v>321000</v>
      </c>
      <c r="F55" s="14">
        <v>6</v>
      </c>
      <c r="G55" s="10">
        <f t="shared" si="0"/>
        <v>10744.269999999902</v>
      </c>
      <c r="H55" s="85" t="s">
        <v>2198</v>
      </c>
      <c r="I55" s="86"/>
      <c r="J55" s="87"/>
      <c r="K55" s="87"/>
    </row>
    <row r="56" spans="1:11">
      <c r="A56" s="7">
        <v>42926</v>
      </c>
      <c r="B56" s="47" t="s">
        <v>2199</v>
      </c>
      <c r="C56" s="8">
        <v>4465</v>
      </c>
      <c r="D56" s="17">
        <v>25</v>
      </c>
      <c r="E56" s="8"/>
      <c r="F56" s="14"/>
      <c r="G56" s="10">
        <f t="shared" si="0"/>
        <v>15209.269999999902</v>
      </c>
      <c r="H56" s="85" t="s">
        <v>2200</v>
      </c>
      <c r="I56" s="86"/>
      <c r="J56" s="87"/>
      <c r="K56" s="87"/>
    </row>
    <row r="57" spans="1:11">
      <c r="A57" s="7">
        <v>42926</v>
      </c>
      <c r="B57" s="47" t="s">
        <v>2201</v>
      </c>
      <c r="C57" s="8">
        <v>12000</v>
      </c>
      <c r="D57" s="17">
        <v>28</v>
      </c>
      <c r="E57" s="8"/>
      <c r="F57" s="14"/>
      <c r="G57" s="10">
        <f t="shared" si="0"/>
        <v>27209.269999999902</v>
      </c>
      <c r="H57" s="85" t="s">
        <v>2202</v>
      </c>
      <c r="I57" s="86"/>
      <c r="J57" s="87"/>
      <c r="K57" s="87"/>
    </row>
    <row r="58" spans="1:11">
      <c r="A58" s="7">
        <v>42926</v>
      </c>
      <c r="B58" s="47" t="s">
        <v>2203</v>
      </c>
      <c r="C58" s="8">
        <v>7500</v>
      </c>
      <c r="D58" s="17">
        <v>29</v>
      </c>
      <c r="E58" s="8"/>
      <c r="F58" s="14"/>
      <c r="G58" s="10">
        <f t="shared" si="0"/>
        <v>34709.269999999902</v>
      </c>
      <c r="H58" s="85" t="s">
        <v>2204</v>
      </c>
      <c r="I58" s="86"/>
      <c r="J58" s="87"/>
      <c r="K58" s="87"/>
    </row>
    <row r="59" spans="1:11">
      <c r="A59" s="7">
        <v>42927</v>
      </c>
      <c r="B59" s="47" t="s">
        <v>2205</v>
      </c>
      <c r="C59" s="8">
        <v>567055</v>
      </c>
      <c r="D59" s="17">
        <v>30</v>
      </c>
      <c r="E59" s="8"/>
      <c r="F59" s="14"/>
      <c r="G59" s="10">
        <f t="shared" si="0"/>
        <v>601764.2699999999</v>
      </c>
      <c r="H59" s="85" t="s">
        <v>2206</v>
      </c>
      <c r="I59" s="86"/>
      <c r="J59" s="87"/>
      <c r="K59" s="87"/>
    </row>
    <row r="60" spans="1:11">
      <c r="A60" s="7">
        <v>42927</v>
      </c>
      <c r="B60" s="47" t="s">
        <v>2207</v>
      </c>
      <c r="C60" s="8">
        <v>4135</v>
      </c>
      <c r="D60" s="17">
        <v>1</v>
      </c>
      <c r="E60" s="8"/>
      <c r="F60" s="14"/>
      <c r="G60" s="10">
        <f t="shared" si="0"/>
        <v>605899.2699999999</v>
      </c>
      <c r="H60" s="85" t="s">
        <v>2208</v>
      </c>
      <c r="I60" s="86"/>
      <c r="J60" s="87"/>
      <c r="K60" s="87"/>
    </row>
    <row r="61" spans="1:11">
      <c r="A61" s="7">
        <v>42927</v>
      </c>
      <c r="B61" s="47" t="s">
        <v>2209</v>
      </c>
      <c r="C61" s="8">
        <v>4465</v>
      </c>
      <c r="D61" s="17">
        <v>26</v>
      </c>
      <c r="E61" s="8"/>
      <c r="F61" s="14"/>
      <c r="G61" s="10">
        <f t="shared" si="0"/>
        <v>610364.2699999999</v>
      </c>
      <c r="H61" s="85" t="s">
        <v>2210</v>
      </c>
      <c r="I61" s="86"/>
      <c r="J61" s="87"/>
      <c r="K61" s="87"/>
    </row>
    <row r="62" spans="1:11">
      <c r="A62" s="7">
        <v>42927</v>
      </c>
      <c r="B62" s="47" t="s">
        <v>2211</v>
      </c>
      <c r="C62" s="8">
        <v>0</v>
      </c>
      <c r="D62" s="17"/>
      <c r="E62" s="8"/>
      <c r="F62" s="14"/>
      <c r="G62" s="10">
        <f t="shared" si="0"/>
        <v>610364.2699999999</v>
      </c>
      <c r="H62" s="85"/>
      <c r="I62" s="86"/>
      <c r="J62" s="87"/>
      <c r="K62" s="87"/>
    </row>
    <row r="63" spans="1:11">
      <c r="A63" s="7">
        <v>42927</v>
      </c>
      <c r="B63" s="47" t="s">
        <v>2212</v>
      </c>
      <c r="C63" s="8"/>
      <c r="D63" s="17"/>
      <c r="E63" s="8">
        <v>600000</v>
      </c>
      <c r="F63" s="14">
        <v>7</v>
      </c>
      <c r="G63" s="10">
        <f t="shared" si="0"/>
        <v>10364.269999999902</v>
      </c>
      <c r="H63" s="85" t="s">
        <v>2213</v>
      </c>
      <c r="I63" s="86"/>
      <c r="J63" s="87"/>
      <c r="K63" s="87"/>
    </row>
    <row r="64" spans="1:11">
      <c r="A64" s="7">
        <v>42927</v>
      </c>
      <c r="B64" s="47" t="s">
        <v>2214</v>
      </c>
      <c r="C64" s="8">
        <v>4731.62</v>
      </c>
      <c r="D64" s="17">
        <v>32</v>
      </c>
      <c r="E64" s="8"/>
      <c r="F64" s="14"/>
      <c r="G64" s="10">
        <f t="shared" si="0"/>
        <v>15095.889999999901</v>
      </c>
      <c r="H64" s="85" t="s">
        <v>2215</v>
      </c>
      <c r="I64" s="86"/>
      <c r="J64" s="87"/>
      <c r="K64" s="87"/>
    </row>
    <row r="65" spans="1:11">
      <c r="A65" s="7">
        <v>42927</v>
      </c>
      <c r="B65" s="47" t="s">
        <v>2216</v>
      </c>
      <c r="C65" s="8">
        <v>1169</v>
      </c>
      <c r="D65" s="17">
        <v>38</v>
      </c>
      <c r="E65" s="8"/>
      <c r="F65" s="14"/>
      <c r="G65" s="10">
        <f t="shared" si="0"/>
        <v>16264.889999999901</v>
      </c>
      <c r="H65" s="85" t="s">
        <v>2217</v>
      </c>
      <c r="I65" s="86"/>
      <c r="J65" s="87"/>
      <c r="K65" s="87"/>
    </row>
    <row r="66" spans="1:11">
      <c r="A66" s="7">
        <v>42929</v>
      </c>
      <c r="B66" s="47" t="s">
        <v>2218</v>
      </c>
      <c r="C66" s="8">
        <v>464</v>
      </c>
      <c r="D66" s="17">
        <v>34</v>
      </c>
      <c r="E66" s="8"/>
      <c r="F66" s="14"/>
      <c r="G66" s="10">
        <f t="shared" si="0"/>
        <v>16728.889999999901</v>
      </c>
      <c r="H66" s="85" t="s">
        <v>2139</v>
      </c>
      <c r="I66" s="86"/>
      <c r="J66" s="87"/>
      <c r="K66" s="87"/>
    </row>
    <row r="67" spans="1:11">
      <c r="A67" s="3">
        <v>42929</v>
      </c>
      <c r="B67" s="88" t="s">
        <v>2219</v>
      </c>
      <c r="C67" s="5"/>
      <c r="D67" s="17"/>
      <c r="E67" s="5">
        <v>10.07</v>
      </c>
      <c r="F67" s="14">
        <v>19</v>
      </c>
      <c r="G67" s="5">
        <f t="shared" si="0"/>
        <v>16718.819999999901</v>
      </c>
      <c r="H67" s="85"/>
      <c r="I67" s="86"/>
      <c r="J67" s="87"/>
      <c r="K67" s="87"/>
    </row>
    <row r="68" spans="1:11">
      <c r="A68" s="3">
        <v>42929</v>
      </c>
      <c r="B68" s="89" t="s">
        <v>2220</v>
      </c>
      <c r="C68" s="5"/>
      <c r="D68" s="17"/>
      <c r="E68" s="5">
        <v>1.61</v>
      </c>
      <c r="F68" s="14">
        <v>19</v>
      </c>
      <c r="G68" s="5">
        <f t="shared" si="0"/>
        <v>16717.209999999901</v>
      </c>
      <c r="H68" s="85"/>
      <c r="I68" s="86"/>
      <c r="J68" s="87"/>
      <c r="K68" s="87"/>
    </row>
    <row r="69" spans="1:11">
      <c r="A69" s="7">
        <v>42929</v>
      </c>
      <c r="B69" s="47" t="s">
        <v>2221</v>
      </c>
      <c r="C69" s="8">
        <v>1099</v>
      </c>
      <c r="D69" s="17">
        <v>100</v>
      </c>
      <c r="E69" s="8"/>
      <c r="F69" s="14"/>
      <c r="G69" s="10">
        <f t="shared" ref="G69:G132" si="1">+G68+C69-E69</f>
        <v>17816.209999999901</v>
      </c>
      <c r="H69" s="85" t="s">
        <v>2222</v>
      </c>
      <c r="I69" s="86"/>
      <c r="J69" s="87"/>
      <c r="K69" s="87"/>
    </row>
    <row r="70" spans="1:11">
      <c r="A70" s="7">
        <v>42930</v>
      </c>
      <c r="B70" s="47" t="s">
        <v>2223</v>
      </c>
      <c r="C70" s="8">
        <v>16518.099999999999</v>
      </c>
      <c r="D70" s="17">
        <v>36</v>
      </c>
      <c r="E70" s="8"/>
      <c r="F70" s="14"/>
      <c r="G70" s="10">
        <f t="shared" si="1"/>
        <v>34334.309999999896</v>
      </c>
      <c r="H70" s="85" t="s">
        <v>2224</v>
      </c>
      <c r="I70" s="86"/>
      <c r="J70" s="87"/>
      <c r="K70" s="87"/>
    </row>
    <row r="71" spans="1:11">
      <c r="A71" s="3">
        <v>42930</v>
      </c>
      <c r="B71" s="88" t="s">
        <v>2225</v>
      </c>
      <c r="C71" s="5"/>
      <c r="D71" s="17"/>
      <c r="E71" s="5">
        <v>50.56</v>
      </c>
      <c r="F71" s="14">
        <v>19</v>
      </c>
      <c r="G71" s="5">
        <f t="shared" si="1"/>
        <v>34283.749999999898</v>
      </c>
      <c r="H71" s="85"/>
      <c r="I71" s="86"/>
      <c r="J71" s="87"/>
      <c r="K71" s="87"/>
    </row>
    <row r="72" spans="1:11">
      <c r="A72" s="3">
        <v>42930</v>
      </c>
      <c r="B72" s="89" t="s">
        <v>2226</v>
      </c>
      <c r="C72" s="5"/>
      <c r="D72" s="17"/>
      <c r="E72" s="5">
        <v>8.09</v>
      </c>
      <c r="F72" s="14">
        <v>19</v>
      </c>
      <c r="G72" s="5">
        <f t="shared" si="1"/>
        <v>34275.659999999902</v>
      </c>
      <c r="H72" s="85"/>
      <c r="I72" s="86"/>
      <c r="J72" s="87"/>
      <c r="K72" s="87"/>
    </row>
    <row r="73" spans="1:11">
      <c r="A73" s="3">
        <v>42930</v>
      </c>
      <c r="B73" s="88" t="s">
        <v>2227</v>
      </c>
      <c r="C73" s="5"/>
      <c r="D73" s="17"/>
      <c r="E73" s="5">
        <v>156.07</v>
      </c>
      <c r="F73" s="14">
        <v>19</v>
      </c>
      <c r="G73" s="5">
        <f t="shared" si="1"/>
        <v>34119.589999999902</v>
      </c>
      <c r="H73" s="85"/>
      <c r="I73" s="86"/>
      <c r="J73" s="87"/>
      <c r="K73" s="87"/>
    </row>
    <row r="74" spans="1:11">
      <c r="A74" s="3">
        <v>42930</v>
      </c>
      <c r="B74" s="89" t="s">
        <v>2228</v>
      </c>
      <c r="C74" s="5"/>
      <c r="D74" s="17"/>
      <c r="E74" s="5">
        <v>24.97</v>
      </c>
      <c r="F74" s="14">
        <v>19</v>
      </c>
      <c r="G74" s="5">
        <f t="shared" si="1"/>
        <v>34094.619999999901</v>
      </c>
      <c r="H74" s="85"/>
      <c r="I74" s="86"/>
      <c r="J74" s="87"/>
      <c r="K74" s="87"/>
    </row>
    <row r="75" spans="1:11">
      <c r="A75" s="7">
        <v>42930</v>
      </c>
      <c r="B75" s="47" t="s">
        <v>2229</v>
      </c>
      <c r="C75" s="8">
        <v>1169</v>
      </c>
      <c r="D75" s="17">
        <v>47</v>
      </c>
      <c r="E75" s="8"/>
      <c r="F75" s="14"/>
      <c r="G75" s="10">
        <f t="shared" si="1"/>
        <v>35263.619999999901</v>
      </c>
      <c r="H75" s="85" t="s">
        <v>2230</v>
      </c>
      <c r="I75" s="86"/>
      <c r="J75" s="87"/>
      <c r="K75" s="87"/>
    </row>
    <row r="76" spans="1:11">
      <c r="A76" s="7">
        <v>42930</v>
      </c>
      <c r="B76" s="47" t="s">
        <v>2231</v>
      </c>
      <c r="C76" s="8">
        <v>50000</v>
      </c>
      <c r="D76" s="17">
        <v>37</v>
      </c>
      <c r="E76" s="8"/>
      <c r="F76" s="14"/>
      <c r="G76" s="10">
        <f t="shared" si="1"/>
        <v>85263.619999999908</v>
      </c>
      <c r="H76" s="85" t="s">
        <v>2232</v>
      </c>
      <c r="I76" s="86"/>
      <c r="J76" s="87"/>
      <c r="K76" s="87"/>
    </row>
    <row r="77" spans="1:11">
      <c r="A77" s="7">
        <v>42930</v>
      </c>
      <c r="B77" s="47" t="s">
        <v>2233</v>
      </c>
      <c r="C77" s="8">
        <v>0</v>
      </c>
      <c r="D77" s="17"/>
      <c r="E77" s="8"/>
      <c r="F77" s="14"/>
      <c r="G77" s="10">
        <f t="shared" si="1"/>
        <v>85263.619999999908</v>
      </c>
      <c r="H77" s="85"/>
      <c r="I77" s="86"/>
      <c r="J77" s="87"/>
      <c r="K77" s="87"/>
    </row>
    <row r="78" spans="1:11">
      <c r="A78" s="7">
        <v>42930</v>
      </c>
      <c r="B78" s="47" t="s">
        <v>2234</v>
      </c>
      <c r="C78" s="8">
        <v>2714.01</v>
      </c>
      <c r="D78" s="17">
        <v>35</v>
      </c>
      <c r="E78" s="8"/>
      <c r="F78" s="14"/>
      <c r="G78" s="10">
        <f t="shared" si="1"/>
        <v>87977.629999999903</v>
      </c>
      <c r="H78" s="85" t="s">
        <v>2235</v>
      </c>
      <c r="I78" s="86"/>
      <c r="J78" s="87"/>
      <c r="K78" s="87"/>
    </row>
    <row r="79" spans="1:11">
      <c r="A79" s="7">
        <v>42930</v>
      </c>
      <c r="B79" s="47" t="s">
        <v>2236</v>
      </c>
      <c r="C79" s="8">
        <v>0</v>
      </c>
      <c r="D79" s="17"/>
      <c r="E79" s="8"/>
      <c r="F79" s="14"/>
      <c r="G79" s="10">
        <f t="shared" si="1"/>
        <v>87977.629999999903</v>
      </c>
      <c r="H79" s="85"/>
      <c r="I79" s="86"/>
      <c r="J79" s="87"/>
      <c r="K79" s="87"/>
    </row>
    <row r="80" spans="1:11">
      <c r="A80" s="7">
        <v>42930</v>
      </c>
      <c r="B80" s="47" t="s">
        <v>2237</v>
      </c>
      <c r="C80" s="8"/>
      <c r="D80" s="17"/>
      <c r="E80" s="8">
        <v>77000</v>
      </c>
      <c r="F80" s="14">
        <v>8</v>
      </c>
      <c r="G80" s="10">
        <f t="shared" si="1"/>
        <v>10977.629999999903</v>
      </c>
      <c r="H80" s="85" t="s">
        <v>2238</v>
      </c>
      <c r="I80" s="86"/>
      <c r="J80" s="87"/>
      <c r="K80" s="87"/>
    </row>
    <row r="81" spans="1:11">
      <c r="A81" s="7">
        <v>42930</v>
      </c>
      <c r="B81" s="47" t="s">
        <v>2239</v>
      </c>
      <c r="C81" s="8">
        <v>97000</v>
      </c>
      <c r="D81" s="17">
        <v>40</v>
      </c>
      <c r="E81" s="8"/>
      <c r="F81" s="14"/>
      <c r="G81" s="10">
        <f t="shared" si="1"/>
        <v>107977.6299999999</v>
      </c>
      <c r="H81" s="85" t="s">
        <v>2240</v>
      </c>
      <c r="I81" s="86"/>
      <c r="J81" s="87"/>
      <c r="K81" s="87"/>
    </row>
    <row r="82" spans="1:11">
      <c r="A82" s="7">
        <v>42933</v>
      </c>
      <c r="B82" s="47" t="s">
        <v>2241</v>
      </c>
      <c r="C82" s="8">
        <v>16699.29</v>
      </c>
      <c r="D82" s="17">
        <v>39</v>
      </c>
      <c r="E82" s="8"/>
      <c r="F82" s="14"/>
      <c r="G82" s="10">
        <f t="shared" si="1"/>
        <v>124676.9199999999</v>
      </c>
      <c r="H82" s="85" t="s">
        <v>2242</v>
      </c>
      <c r="I82" s="86"/>
      <c r="J82" s="87"/>
      <c r="K82" s="87"/>
    </row>
    <row r="83" spans="1:11">
      <c r="A83" s="7">
        <v>42933</v>
      </c>
      <c r="B83" s="47" t="s">
        <v>2243</v>
      </c>
      <c r="C83" s="8"/>
      <c r="D83" s="17"/>
      <c r="E83" s="8">
        <v>0</v>
      </c>
      <c r="F83" s="14"/>
      <c r="G83" s="10">
        <f t="shared" si="1"/>
        <v>124676.9199999999</v>
      </c>
      <c r="H83" s="85"/>
      <c r="I83" s="86"/>
      <c r="J83" s="87"/>
      <c r="K83" s="87"/>
    </row>
    <row r="84" spans="1:11">
      <c r="A84" s="7">
        <v>42933</v>
      </c>
      <c r="B84" s="47" t="s">
        <v>2244</v>
      </c>
      <c r="C84" s="8">
        <v>70000</v>
      </c>
      <c r="D84" s="17">
        <v>43</v>
      </c>
      <c r="E84" s="8"/>
      <c r="F84" s="14"/>
      <c r="G84" s="10">
        <f t="shared" si="1"/>
        <v>194676.9199999999</v>
      </c>
      <c r="H84" s="85" t="s">
        <v>2245</v>
      </c>
      <c r="I84" s="86"/>
      <c r="J84" s="87"/>
      <c r="K84" s="87"/>
    </row>
    <row r="85" spans="1:11">
      <c r="A85" s="7">
        <v>42933</v>
      </c>
      <c r="B85" s="47" t="s">
        <v>2246</v>
      </c>
      <c r="C85" s="8">
        <v>70000</v>
      </c>
      <c r="D85" s="17">
        <v>43</v>
      </c>
      <c r="E85" s="8"/>
      <c r="F85" s="14"/>
      <c r="G85" s="10">
        <f t="shared" si="1"/>
        <v>264676.91999999993</v>
      </c>
      <c r="H85" s="85" t="s">
        <v>2245</v>
      </c>
      <c r="I85" s="86"/>
      <c r="J85" s="87"/>
      <c r="K85" s="87"/>
    </row>
    <row r="86" spans="1:11">
      <c r="A86" s="7">
        <v>42933</v>
      </c>
      <c r="B86" s="47" t="s">
        <v>2247</v>
      </c>
      <c r="C86" s="8">
        <v>3793</v>
      </c>
      <c r="D86" s="17">
        <v>41</v>
      </c>
      <c r="E86" s="8"/>
      <c r="F86" s="14"/>
      <c r="G86" s="10">
        <f t="shared" si="1"/>
        <v>268469.91999999993</v>
      </c>
      <c r="H86" s="85" t="s">
        <v>2248</v>
      </c>
      <c r="I86" s="86"/>
      <c r="J86" s="87"/>
      <c r="K86" s="87"/>
    </row>
    <row r="87" spans="1:11">
      <c r="A87" s="3">
        <v>42933</v>
      </c>
      <c r="B87" s="88" t="s">
        <v>2249</v>
      </c>
      <c r="C87" s="5"/>
      <c r="D87" s="17"/>
      <c r="E87" s="5">
        <v>47.61</v>
      </c>
      <c r="F87" s="14">
        <v>19</v>
      </c>
      <c r="G87" s="5">
        <f t="shared" si="1"/>
        <v>268422.30999999994</v>
      </c>
      <c r="H87" s="85"/>
      <c r="I87" s="86"/>
      <c r="J87" s="87"/>
      <c r="K87" s="87"/>
    </row>
    <row r="88" spans="1:11">
      <c r="A88" s="3">
        <v>42933</v>
      </c>
      <c r="B88" s="89" t="s">
        <v>2250</v>
      </c>
      <c r="C88" s="5"/>
      <c r="D88" s="17"/>
      <c r="E88" s="5">
        <v>7.62</v>
      </c>
      <c r="F88" s="14">
        <v>19</v>
      </c>
      <c r="G88" s="5">
        <f t="shared" si="1"/>
        <v>268414.68999999994</v>
      </c>
      <c r="H88" s="85"/>
      <c r="I88" s="86"/>
      <c r="J88" s="87"/>
      <c r="K88" s="87"/>
    </row>
    <row r="89" spans="1:11">
      <c r="A89" s="3">
        <v>42933</v>
      </c>
      <c r="B89" s="88" t="s">
        <v>2251</v>
      </c>
      <c r="C89" s="5"/>
      <c r="D89" s="17"/>
      <c r="E89" s="5">
        <v>17.59</v>
      </c>
      <c r="F89" s="14">
        <v>19</v>
      </c>
      <c r="G89" s="5">
        <f t="shared" si="1"/>
        <v>268397.09999999992</v>
      </c>
      <c r="H89" s="85"/>
      <c r="I89" s="86"/>
      <c r="J89" s="87"/>
      <c r="K89" s="87"/>
    </row>
    <row r="90" spans="1:11">
      <c r="A90" s="3">
        <v>42933</v>
      </c>
      <c r="B90" s="89" t="s">
        <v>2252</v>
      </c>
      <c r="C90" s="5"/>
      <c r="D90" s="17"/>
      <c r="E90" s="5">
        <v>2.81</v>
      </c>
      <c r="F90" s="14">
        <v>19</v>
      </c>
      <c r="G90" s="5">
        <f t="shared" si="1"/>
        <v>268394.28999999992</v>
      </c>
      <c r="H90" s="85"/>
      <c r="I90" s="86"/>
      <c r="J90" s="87"/>
      <c r="K90" s="87"/>
    </row>
    <row r="91" spans="1:11">
      <c r="A91" s="7">
        <v>42933</v>
      </c>
      <c r="B91" s="47" t="s">
        <v>2253</v>
      </c>
      <c r="C91" s="8">
        <v>4557.71</v>
      </c>
      <c r="D91" s="17">
        <v>44</v>
      </c>
      <c r="E91" s="8"/>
      <c r="F91" s="14"/>
      <c r="G91" s="10">
        <f t="shared" si="1"/>
        <v>272951.99999999994</v>
      </c>
      <c r="H91" s="85" t="s">
        <v>2254</v>
      </c>
      <c r="I91" s="86"/>
      <c r="J91" s="87"/>
      <c r="K91" s="87"/>
    </row>
    <row r="92" spans="1:11">
      <c r="A92" s="3">
        <v>42933</v>
      </c>
      <c r="B92" s="88" t="s">
        <v>2255</v>
      </c>
      <c r="C92" s="5"/>
      <c r="D92" s="17"/>
      <c r="E92" s="5">
        <v>29.51</v>
      </c>
      <c r="F92" s="14">
        <v>19</v>
      </c>
      <c r="G92" s="5">
        <f t="shared" si="1"/>
        <v>272922.48999999993</v>
      </c>
      <c r="H92" s="85"/>
      <c r="I92" s="86"/>
      <c r="J92" s="87"/>
      <c r="K92" s="87"/>
    </row>
    <row r="93" spans="1:11">
      <c r="A93" s="3">
        <v>42933</v>
      </c>
      <c r="B93" s="89" t="s">
        <v>2256</v>
      </c>
      <c r="C93" s="5"/>
      <c r="D93" s="17"/>
      <c r="E93" s="5">
        <v>4.72</v>
      </c>
      <c r="F93" s="14">
        <v>19</v>
      </c>
      <c r="G93" s="5">
        <f t="shared" si="1"/>
        <v>272917.76999999996</v>
      </c>
      <c r="H93" s="85"/>
      <c r="I93" s="86"/>
      <c r="J93" s="87"/>
      <c r="K93" s="87"/>
    </row>
    <row r="94" spans="1:11">
      <c r="A94" s="3">
        <v>42933</v>
      </c>
      <c r="B94" s="88" t="s">
        <v>2257</v>
      </c>
      <c r="C94" s="5"/>
      <c r="D94" s="17"/>
      <c r="E94" s="5">
        <v>35.18</v>
      </c>
      <c r="F94" s="14">
        <v>19</v>
      </c>
      <c r="G94" s="5">
        <f t="shared" si="1"/>
        <v>272882.58999999997</v>
      </c>
      <c r="H94" s="85"/>
      <c r="I94" s="86"/>
      <c r="J94" s="87"/>
      <c r="K94" s="87"/>
    </row>
    <row r="95" spans="1:11">
      <c r="A95" s="3">
        <v>42933</v>
      </c>
      <c r="B95" s="89" t="s">
        <v>2258</v>
      </c>
      <c r="C95" s="5"/>
      <c r="D95" s="17"/>
      <c r="E95" s="5">
        <v>5.63</v>
      </c>
      <c r="F95" s="14">
        <v>19</v>
      </c>
      <c r="G95" s="5">
        <f t="shared" si="1"/>
        <v>272876.95999999996</v>
      </c>
      <c r="H95" s="85"/>
      <c r="I95" s="86"/>
      <c r="J95" s="87"/>
      <c r="K95" s="87"/>
    </row>
    <row r="96" spans="1:11">
      <c r="A96" s="3">
        <v>42933</v>
      </c>
      <c r="B96" s="88" t="s">
        <v>2259</v>
      </c>
      <c r="C96" s="5"/>
      <c r="D96" s="17"/>
      <c r="E96" s="5">
        <v>149</v>
      </c>
      <c r="F96" s="14">
        <v>19</v>
      </c>
      <c r="G96" s="5">
        <f t="shared" si="1"/>
        <v>272727.95999999996</v>
      </c>
      <c r="H96" s="85"/>
      <c r="I96" s="86"/>
      <c r="J96" s="87"/>
      <c r="K96" s="87"/>
    </row>
    <row r="97" spans="1:11">
      <c r="A97" s="3">
        <v>42933</v>
      </c>
      <c r="B97" s="89" t="s">
        <v>2260</v>
      </c>
      <c r="C97" s="5"/>
      <c r="D97" s="17"/>
      <c r="E97" s="5">
        <v>23.84</v>
      </c>
      <c r="F97" s="14">
        <v>19</v>
      </c>
      <c r="G97" s="5">
        <f t="shared" si="1"/>
        <v>272704.11999999994</v>
      </c>
      <c r="H97" s="85"/>
      <c r="I97" s="86"/>
      <c r="J97" s="87"/>
      <c r="K97" s="87"/>
    </row>
    <row r="98" spans="1:11">
      <c r="A98" s="7">
        <v>42933</v>
      </c>
      <c r="B98" s="47" t="s">
        <v>2261</v>
      </c>
      <c r="C98" s="8"/>
      <c r="D98" s="17"/>
      <c r="E98" s="8">
        <v>262000</v>
      </c>
      <c r="F98" s="14">
        <v>9</v>
      </c>
      <c r="G98" s="10">
        <f t="shared" si="1"/>
        <v>10704.119999999937</v>
      </c>
      <c r="H98" s="85" t="s">
        <v>2262</v>
      </c>
      <c r="I98" s="86"/>
      <c r="J98" s="87"/>
      <c r="K98" s="87"/>
    </row>
    <row r="99" spans="1:11">
      <c r="A99" s="7">
        <v>42933</v>
      </c>
      <c r="B99" s="47" t="s">
        <v>2263</v>
      </c>
      <c r="C99" s="8">
        <v>3169</v>
      </c>
      <c r="D99" s="17"/>
      <c r="E99" s="8"/>
      <c r="F99" s="14"/>
      <c r="G99" s="10">
        <f t="shared" si="1"/>
        <v>13873.119999999937</v>
      </c>
      <c r="H99" s="85"/>
      <c r="I99" s="86"/>
      <c r="J99" s="87"/>
      <c r="K99" s="87"/>
    </row>
    <row r="100" spans="1:11">
      <c r="A100" s="7">
        <v>42934</v>
      </c>
      <c r="B100" s="47" t="s">
        <v>2264</v>
      </c>
      <c r="C100" s="8">
        <v>15573.01</v>
      </c>
      <c r="D100" s="17">
        <v>45</v>
      </c>
      <c r="E100" s="8"/>
      <c r="F100" s="14"/>
      <c r="G100" s="10">
        <f t="shared" si="1"/>
        <v>29446.129999999939</v>
      </c>
      <c r="H100" s="85" t="s">
        <v>2265</v>
      </c>
      <c r="I100" s="86"/>
      <c r="J100" s="87"/>
      <c r="K100" s="87"/>
    </row>
    <row r="101" spans="1:11">
      <c r="A101" s="3">
        <v>42934</v>
      </c>
      <c r="B101" s="88" t="s">
        <v>2266</v>
      </c>
      <c r="C101" s="5"/>
      <c r="D101" s="17"/>
      <c r="E101" s="5">
        <v>296.07</v>
      </c>
      <c r="F101" s="14">
        <v>19</v>
      </c>
      <c r="G101" s="5">
        <f t="shared" si="1"/>
        <v>29150.059999999939</v>
      </c>
      <c r="H101" s="85"/>
      <c r="I101" s="86"/>
      <c r="J101" s="87"/>
      <c r="K101" s="87"/>
    </row>
    <row r="102" spans="1:11">
      <c r="A102" s="3">
        <v>42934</v>
      </c>
      <c r="B102" s="89" t="s">
        <v>2267</v>
      </c>
      <c r="C102" s="5"/>
      <c r="D102" s="17"/>
      <c r="E102" s="5">
        <v>47.37</v>
      </c>
      <c r="F102" s="14">
        <v>19</v>
      </c>
      <c r="G102" s="5">
        <f t="shared" si="1"/>
        <v>29102.68999999994</v>
      </c>
      <c r="H102" s="85"/>
      <c r="I102" s="86"/>
      <c r="J102" s="87"/>
      <c r="K102" s="87"/>
    </row>
    <row r="103" spans="1:11">
      <c r="A103" s="3">
        <v>42934</v>
      </c>
      <c r="B103" s="88" t="s">
        <v>2268</v>
      </c>
      <c r="C103" s="5"/>
      <c r="D103" s="17"/>
      <c r="E103" s="5">
        <v>21.22</v>
      </c>
      <c r="F103" s="14">
        <v>19</v>
      </c>
      <c r="G103" s="5">
        <f t="shared" si="1"/>
        <v>29081.469999999939</v>
      </c>
      <c r="H103" s="85"/>
      <c r="I103" s="86"/>
      <c r="J103" s="87"/>
      <c r="K103" s="87"/>
    </row>
    <row r="104" spans="1:11">
      <c r="A104" s="3">
        <v>42934</v>
      </c>
      <c r="B104" s="89" t="s">
        <v>2269</v>
      </c>
      <c r="C104" s="5"/>
      <c r="D104" s="17"/>
      <c r="E104" s="5">
        <v>3.4</v>
      </c>
      <c r="F104" s="14">
        <v>19</v>
      </c>
      <c r="G104" s="5">
        <f t="shared" si="1"/>
        <v>29078.069999999938</v>
      </c>
      <c r="H104" s="85"/>
      <c r="I104" s="86"/>
      <c r="J104" s="87"/>
      <c r="K104" s="87"/>
    </row>
    <row r="105" spans="1:11" s="93" customFormat="1">
      <c r="A105" s="7">
        <v>42934</v>
      </c>
      <c r="B105" s="47" t="s">
        <v>2270</v>
      </c>
      <c r="C105" s="8">
        <v>1169</v>
      </c>
      <c r="D105" s="17">
        <v>73</v>
      </c>
      <c r="E105" s="8"/>
      <c r="F105" s="14"/>
      <c r="G105" s="10">
        <f t="shared" si="1"/>
        <v>30247.069999999938</v>
      </c>
      <c r="H105" s="90" t="s">
        <v>2271</v>
      </c>
      <c r="I105" s="91"/>
      <c r="J105" s="92"/>
      <c r="K105" s="92"/>
    </row>
    <row r="106" spans="1:11" s="93" customFormat="1">
      <c r="A106" s="7">
        <v>42934</v>
      </c>
      <c r="B106" s="47" t="s">
        <v>2272</v>
      </c>
      <c r="C106" s="8">
        <v>2333</v>
      </c>
      <c r="D106" s="17">
        <v>57</v>
      </c>
      <c r="E106" s="8"/>
      <c r="F106" s="14"/>
      <c r="G106" s="10">
        <f t="shared" si="1"/>
        <v>32580.069999999938</v>
      </c>
      <c r="H106" s="90" t="s">
        <v>2273</v>
      </c>
      <c r="I106" s="91"/>
      <c r="J106" s="92"/>
      <c r="K106" s="92"/>
    </row>
    <row r="107" spans="1:11">
      <c r="A107" s="7">
        <v>42934</v>
      </c>
      <c r="B107" s="47" t="s">
        <v>2274</v>
      </c>
      <c r="C107" s="8">
        <v>0</v>
      </c>
      <c r="D107" s="17"/>
      <c r="E107" s="8"/>
      <c r="F107" s="14"/>
      <c r="G107" s="10">
        <f t="shared" si="1"/>
        <v>32580.069999999938</v>
      </c>
      <c r="H107" s="85"/>
      <c r="I107" s="86"/>
      <c r="J107" s="87"/>
      <c r="K107" s="87"/>
    </row>
    <row r="108" spans="1:11">
      <c r="A108" s="7">
        <v>42934</v>
      </c>
      <c r="B108" s="47" t="s">
        <v>2275</v>
      </c>
      <c r="C108" s="8">
        <v>1169</v>
      </c>
      <c r="D108" s="17">
        <v>49</v>
      </c>
      <c r="E108" s="8"/>
      <c r="F108" s="14"/>
      <c r="G108" s="10">
        <f t="shared" si="1"/>
        <v>33749.069999999934</v>
      </c>
      <c r="H108" s="85"/>
      <c r="I108" s="86"/>
      <c r="J108" s="87"/>
      <c r="K108" s="87"/>
    </row>
    <row r="109" spans="1:11">
      <c r="A109" s="7">
        <v>42935</v>
      </c>
      <c r="B109" s="47" t="s">
        <v>2276</v>
      </c>
      <c r="C109" s="8">
        <v>275000</v>
      </c>
      <c r="D109" s="17">
        <v>51</v>
      </c>
      <c r="E109" s="8"/>
      <c r="F109" s="14"/>
      <c r="G109" s="10">
        <f t="shared" si="1"/>
        <v>308749.06999999995</v>
      </c>
      <c r="H109" s="85" t="s">
        <v>2277</v>
      </c>
      <c r="I109" s="86"/>
      <c r="J109" s="87"/>
      <c r="K109" s="87"/>
    </row>
    <row r="110" spans="1:11">
      <c r="A110" s="7">
        <v>42935</v>
      </c>
      <c r="B110" s="47" t="s">
        <v>2278</v>
      </c>
      <c r="C110" s="8">
        <v>25701.35</v>
      </c>
      <c r="D110" s="17">
        <v>46</v>
      </c>
      <c r="E110" s="8"/>
      <c r="F110" s="14"/>
      <c r="G110" s="10">
        <f t="shared" si="1"/>
        <v>334450.41999999993</v>
      </c>
      <c r="H110" s="85" t="s">
        <v>2279</v>
      </c>
      <c r="I110" s="86"/>
      <c r="J110" s="87"/>
      <c r="K110" s="87"/>
    </row>
    <row r="111" spans="1:11">
      <c r="A111" s="3">
        <v>42935</v>
      </c>
      <c r="B111" s="88" t="s">
        <v>2280</v>
      </c>
      <c r="C111" s="5"/>
      <c r="D111" s="17"/>
      <c r="E111" s="5">
        <v>548.15</v>
      </c>
      <c r="F111" s="14">
        <v>19</v>
      </c>
      <c r="G111" s="5">
        <f t="shared" si="1"/>
        <v>333902.2699999999</v>
      </c>
      <c r="H111" s="85"/>
      <c r="I111" s="86"/>
      <c r="J111" s="87"/>
      <c r="K111" s="87"/>
    </row>
    <row r="112" spans="1:11">
      <c r="A112" s="3">
        <v>42935</v>
      </c>
      <c r="B112" s="89" t="s">
        <v>2281</v>
      </c>
      <c r="C112" s="5"/>
      <c r="D112" s="17"/>
      <c r="E112" s="5">
        <v>87.7</v>
      </c>
      <c r="F112" s="14">
        <v>19</v>
      </c>
      <c r="G112" s="5">
        <f t="shared" si="1"/>
        <v>333814.56999999989</v>
      </c>
      <c r="H112" s="85"/>
      <c r="I112" s="86"/>
      <c r="J112" s="87"/>
      <c r="K112" s="87"/>
    </row>
    <row r="113" spans="1:11">
      <c r="A113" s="3">
        <v>42935</v>
      </c>
      <c r="B113" s="88" t="s">
        <v>2282</v>
      </c>
      <c r="C113" s="5"/>
      <c r="D113" s="17"/>
      <c r="E113" s="5">
        <v>4.8499999999999996</v>
      </c>
      <c r="F113" s="14">
        <v>19</v>
      </c>
      <c r="G113" s="5">
        <f t="shared" si="1"/>
        <v>333809.71999999991</v>
      </c>
      <c r="H113" s="85"/>
      <c r="I113" s="86"/>
      <c r="J113" s="87"/>
      <c r="K113" s="87"/>
    </row>
    <row r="114" spans="1:11">
      <c r="A114" s="3">
        <v>42935</v>
      </c>
      <c r="B114" s="89" t="s">
        <v>2283</v>
      </c>
      <c r="C114" s="5"/>
      <c r="D114" s="17"/>
      <c r="E114" s="5">
        <v>0.78</v>
      </c>
      <c r="F114" s="14">
        <v>19</v>
      </c>
      <c r="G114" s="5">
        <f t="shared" si="1"/>
        <v>333808.93999999989</v>
      </c>
      <c r="H114" s="85"/>
      <c r="I114" s="86"/>
      <c r="J114" s="87"/>
      <c r="K114" s="87"/>
    </row>
    <row r="115" spans="1:11">
      <c r="A115" s="7">
        <v>42935</v>
      </c>
      <c r="B115" s="47" t="s">
        <v>2284</v>
      </c>
      <c r="C115" s="8">
        <v>4456</v>
      </c>
      <c r="D115" s="17">
        <v>52</v>
      </c>
      <c r="E115" s="8"/>
      <c r="F115" s="14"/>
      <c r="G115" s="10">
        <f t="shared" si="1"/>
        <v>338264.93999999989</v>
      </c>
      <c r="H115" s="85" t="s">
        <v>2285</v>
      </c>
      <c r="I115" s="86"/>
      <c r="J115" s="87"/>
      <c r="K115" s="87"/>
    </row>
    <row r="116" spans="1:11">
      <c r="A116" s="7">
        <v>42935</v>
      </c>
      <c r="B116" s="47" t="s">
        <v>2286</v>
      </c>
      <c r="C116" s="8"/>
      <c r="D116" s="17"/>
      <c r="E116" s="8">
        <v>328000</v>
      </c>
      <c r="F116" s="14">
        <v>10</v>
      </c>
      <c r="G116" s="10">
        <f t="shared" si="1"/>
        <v>10264.939999999886</v>
      </c>
      <c r="H116" s="85" t="s">
        <v>2287</v>
      </c>
      <c r="I116" s="86"/>
      <c r="J116" s="87"/>
      <c r="K116" s="87"/>
    </row>
    <row r="117" spans="1:11">
      <c r="A117" s="7">
        <v>42935</v>
      </c>
      <c r="B117" s="47" t="s">
        <v>2288</v>
      </c>
      <c r="C117" s="8">
        <v>1169</v>
      </c>
      <c r="D117" s="17">
        <v>56</v>
      </c>
      <c r="E117" s="8"/>
      <c r="F117" s="14"/>
      <c r="G117" s="10">
        <f t="shared" si="1"/>
        <v>11433.939999999886</v>
      </c>
      <c r="H117" s="85" t="s">
        <v>2289</v>
      </c>
      <c r="I117" s="86"/>
      <c r="J117" s="87"/>
      <c r="K117" s="87"/>
    </row>
    <row r="118" spans="1:11">
      <c r="A118" s="7">
        <v>42935</v>
      </c>
      <c r="B118" s="47" t="s">
        <v>2290</v>
      </c>
      <c r="C118" s="8">
        <v>4395</v>
      </c>
      <c r="D118" s="17">
        <v>53</v>
      </c>
      <c r="E118" s="8"/>
      <c r="F118" s="14"/>
      <c r="G118" s="10">
        <f t="shared" si="1"/>
        <v>15828.939999999886</v>
      </c>
      <c r="H118" s="85" t="s">
        <v>2291</v>
      </c>
      <c r="I118" s="86"/>
      <c r="J118" s="87"/>
      <c r="K118" s="87"/>
    </row>
    <row r="119" spans="1:11">
      <c r="A119" s="7">
        <v>42936</v>
      </c>
      <c r="B119" s="47" t="s">
        <v>2292</v>
      </c>
      <c r="C119" s="8">
        <v>8497.94</v>
      </c>
      <c r="D119" s="17">
        <v>50</v>
      </c>
      <c r="E119" s="8"/>
      <c r="F119" s="14"/>
      <c r="G119" s="10">
        <f t="shared" si="1"/>
        <v>24326.879999999888</v>
      </c>
      <c r="H119" s="85" t="s">
        <v>2293</v>
      </c>
      <c r="I119" s="86"/>
      <c r="J119" s="87"/>
      <c r="K119" s="87"/>
    </row>
    <row r="120" spans="1:11">
      <c r="A120" s="3">
        <v>42936</v>
      </c>
      <c r="B120" s="88" t="s">
        <v>2294</v>
      </c>
      <c r="C120" s="5"/>
      <c r="D120" s="17"/>
      <c r="E120" s="5">
        <v>95.88</v>
      </c>
      <c r="F120" s="14">
        <v>19</v>
      </c>
      <c r="G120" s="5">
        <f t="shared" si="1"/>
        <v>24230.999999999887</v>
      </c>
      <c r="H120" s="85"/>
      <c r="I120" s="86"/>
      <c r="J120" s="87"/>
      <c r="K120" s="87"/>
    </row>
    <row r="121" spans="1:11">
      <c r="A121" s="3">
        <v>42936</v>
      </c>
      <c r="B121" s="89" t="s">
        <v>2295</v>
      </c>
      <c r="C121" s="5"/>
      <c r="D121" s="17"/>
      <c r="E121" s="5">
        <v>15.34</v>
      </c>
      <c r="F121" s="14">
        <v>19</v>
      </c>
      <c r="G121" s="5">
        <f t="shared" si="1"/>
        <v>24215.659999999887</v>
      </c>
      <c r="H121" s="85"/>
      <c r="I121" s="86"/>
      <c r="J121" s="87"/>
      <c r="K121" s="87"/>
    </row>
    <row r="122" spans="1:11">
      <c r="A122" s="3">
        <v>42936</v>
      </c>
      <c r="B122" s="88" t="s">
        <v>2296</v>
      </c>
      <c r="C122" s="5"/>
      <c r="D122" s="17"/>
      <c r="E122" s="5">
        <v>44.87</v>
      </c>
      <c r="F122" s="14">
        <v>19</v>
      </c>
      <c r="G122" s="5">
        <f t="shared" si="1"/>
        <v>24170.789999999888</v>
      </c>
      <c r="H122" s="85"/>
      <c r="I122" s="86"/>
      <c r="J122" s="87"/>
      <c r="K122" s="87"/>
    </row>
    <row r="123" spans="1:11">
      <c r="A123" s="3">
        <v>42936</v>
      </c>
      <c r="B123" s="89" t="s">
        <v>2297</v>
      </c>
      <c r="C123" s="5"/>
      <c r="D123" s="17"/>
      <c r="E123" s="5">
        <v>7.18</v>
      </c>
      <c r="F123" s="14">
        <v>19</v>
      </c>
      <c r="G123" s="5">
        <f t="shared" si="1"/>
        <v>24163.609999999888</v>
      </c>
      <c r="H123" s="85"/>
      <c r="I123" s="86"/>
      <c r="J123" s="87"/>
      <c r="K123" s="87"/>
    </row>
    <row r="124" spans="1:11">
      <c r="A124" s="7">
        <v>42937</v>
      </c>
      <c r="B124" s="47" t="s">
        <v>1587</v>
      </c>
      <c r="C124" s="8">
        <v>11751.55</v>
      </c>
      <c r="D124" s="17">
        <v>55</v>
      </c>
      <c r="E124" s="8"/>
      <c r="F124" s="14"/>
      <c r="G124" s="10">
        <f t="shared" si="1"/>
        <v>35915.159999999887</v>
      </c>
      <c r="H124" s="85" t="s">
        <v>2298</v>
      </c>
      <c r="I124" s="86"/>
      <c r="J124" s="87"/>
      <c r="K124" s="87"/>
    </row>
    <row r="125" spans="1:11">
      <c r="A125" s="3">
        <v>42937</v>
      </c>
      <c r="B125" s="88" t="s">
        <v>1588</v>
      </c>
      <c r="C125" s="5"/>
      <c r="D125" s="17"/>
      <c r="E125" s="5">
        <v>72.349999999999994</v>
      </c>
      <c r="F125" s="14">
        <v>19</v>
      </c>
      <c r="G125" s="5">
        <f t="shared" si="1"/>
        <v>35842.809999999889</v>
      </c>
      <c r="H125" s="85"/>
      <c r="I125" s="86"/>
      <c r="J125" s="87"/>
      <c r="K125" s="87"/>
    </row>
    <row r="126" spans="1:11">
      <c r="A126" s="3">
        <v>42937</v>
      </c>
      <c r="B126" s="89" t="s">
        <v>1590</v>
      </c>
      <c r="C126" s="5"/>
      <c r="D126" s="17"/>
      <c r="E126" s="5">
        <v>11.58</v>
      </c>
      <c r="F126" s="14">
        <v>19</v>
      </c>
      <c r="G126" s="5">
        <f t="shared" si="1"/>
        <v>35831.229999999887</v>
      </c>
      <c r="H126" s="85"/>
      <c r="I126" s="86"/>
      <c r="J126" s="87"/>
      <c r="K126" s="87"/>
    </row>
    <row r="127" spans="1:11">
      <c r="A127" s="3">
        <v>42937</v>
      </c>
      <c r="B127" s="88" t="s">
        <v>1589</v>
      </c>
      <c r="C127" s="5"/>
      <c r="D127" s="17"/>
      <c r="E127" s="5">
        <v>92.59</v>
      </c>
      <c r="F127" s="14">
        <v>19</v>
      </c>
      <c r="G127" s="5">
        <f t="shared" si="1"/>
        <v>35738.63999999989</v>
      </c>
      <c r="H127" s="85"/>
      <c r="I127" s="86"/>
      <c r="J127" s="87"/>
      <c r="K127" s="87"/>
    </row>
    <row r="128" spans="1:11">
      <c r="A128" s="3">
        <v>42937</v>
      </c>
      <c r="B128" s="89" t="s">
        <v>1591</v>
      </c>
      <c r="C128" s="5"/>
      <c r="D128" s="17"/>
      <c r="E128" s="5">
        <v>14.81</v>
      </c>
      <c r="F128" s="14">
        <v>19</v>
      </c>
      <c r="G128" s="5">
        <f t="shared" si="1"/>
        <v>35723.829999999893</v>
      </c>
      <c r="H128" s="85"/>
      <c r="I128" s="86"/>
      <c r="J128" s="87"/>
      <c r="K128" s="87"/>
    </row>
    <row r="129" spans="1:11">
      <c r="A129" s="7">
        <v>42937</v>
      </c>
      <c r="B129" s="47" t="s">
        <v>2299</v>
      </c>
      <c r="C129" s="8"/>
      <c r="D129" s="17"/>
      <c r="E129" s="8">
        <v>24870.799999999999</v>
      </c>
      <c r="F129" s="14">
        <v>12</v>
      </c>
      <c r="G129" s="10">
        <f t="shared" si="1"/>
        <v>10853.029999999893</v>
      </c>
      <c r="H129" s="85"/>
      <c r="I129" s="86"/>
      <c r="J129" s="94"/>
      <c r="K129" s="94" t="s">
        <v>2300</v>
      </c>
    </row>
    <row r="130" spans="1:11">
      <c r="A130" s="7">
        <v>42937</v>
      </c>
      <c r="B130" s="47" t="s">
        <v>2301</v>
      </c>
      <c r="C130" s="8">
        <v>1169</v>
      </c>
      <c r="D130" s="17">
        <v>54</v>
      </c>
      <c r="E130" s="8"/>
      <c r="F130" s="14"/>
      <c r="G130" s="10">
        <f t="shared" si="1"/>
        <v>12022.029999999893</v>
      </c>
      <c r="H130" s="85" t="s">
        <v>2302</v>
      </c>
      <c r="I130" s="86"/>
      <c r="J130" s="87"/>
      <c r="K130" s="87"/>
    </row>
    <row r="131" spans="1:11">
      <c r="A131" s="7">
        <v>42937</v>
      </c>
      <c r="B131" s="47" t="s">
        <v>2303</v>
      </c>
      <c r="C131" s="8">
        <v>0</v>
      </c>
      <c r="D131" s="17"/>
      <c r="E131" s="8"/>
      <c r="F131" s="14"/>
      <c r="G131" s="10">
        <f t="shared" si="1"/>
        <v>12022.029999999893</v>
      </c>
      <c r="H131" s="85"/>
      <c r="I131" s="86"/>
      <c r="J131" s="87"/>
      <c r="K131" s="87"/>
    </row>
    <row r="132" spans="1:11">
      <c r="A132" s="7">
        <v>42937</v>
      </c>
      <c r="B132" s="47" t="s">
        <v>2304</v>
      </c>
      <c r="C132" s="8">
        <v>23000</v>
      </c>
      <c r="D132" s="17">
        <v>59</v>
      </c>
      <c r="E132" s="8"/>
      <c r="F132" s="14"/>
      <c r="G132" s="10">
        <f t="shared" si="1"/>
        <v>35022.029999999897</v>
      </c>
      <c r="H132" s="85" t="s">
        <v>2305</v>
      </c>
      <c r="I132" s="86"/>
      <c r="J132" s="87"/>
      <c r="K132" s="87"/>
    </row>
    <row r="133" spans="1:11">
      <c r="A133" s="7">
        <v>42937</v>
      </c>
      <c r="B133" s="47" t="s">
        <v>2306</v>
      </c>
      <c r="C133" s="8">
        <v>0</v>
      </c>
      <c r="D133" s="17"/>
      <c r="E133" s="8"/>
      <c r="F133" s="14"/>
      <c r="G133" s="10">
        <f t="shared" ref="G133:G196" si="2">+G132+C133-E133</f>
        <v>35022.029999999897</v>
      </c>
      <c r="H133" s="85"/>
      <c r="I133" s="86"/>
      <c r="J133" s="87"/>
      <c r="K133" s="87"/>
    </row>
    <row r="134" spans="1:11">
      <c r="A134" s="7">
        <v>42937</v>
      </c>
      <c r="B134" s="47" t="s">
        <v>2307</v>
      </c>
      <c r="C134" s="8"/>
      <c r="D134" s="17"/>
      <c r="E134" s="8">
        <v>10524.24</v>
      </c>
      <c r="F134" s="14">
        <v>14</v>
      </c>
      <c r="G134" s="10">
        <f t="shared" si="2"/>
        <v>24497.789999999899</v>
      </c>
      <c r="H134" s="85"/>
      <c r="I134" s="86"/>
      <c r="J134" s="87"/>
      <c r="K134" s="87" t="s">
        <v>2308</v>
      </c>
    </row>
    <row r="135" spans="1:11">
      <c r="A135" s="7">
        <v>42937</v>
      </c>
      <c r="B135" s="47" t="s">
        <v>2309</v>
      </c>
      <c r="C135" s="8">
        <v>1169</v>
      </c>
      <c r="D135" s="17">
        <v>74</v>
      </c>
      <c r="E135" s="8"/>
      <c r="F135" s="14"/>
      <c r="G135" s="10">
        <f t="shared" si="2"/>
        <v>25666.789999999899</v>
      </c>
      <c r="H135" s="85" t="s">
        <v>2310</v>
      </c>
      <c r="I135" s="86" t="s">
        <v>1753</v>
      </c>
      <c r="J135" s="87" t="s">
        <v>2311</v>
      </c>
      <c r="K135" s="87"/>
    </row>
    <row r="136" spans="1:11">
      <c r="A136" s="7">
        <v>42937</v>
      </c>
      <c r="B136" s="47" t="s">
        <v>2312</v>
      </c>
      <c r="C136" s="8">
        <v>34705.79</v>
      </c>
      <c r="D136" s="17">
        <v>60</v>
      </c>
      <c r="E136" s="8"/>
      <c r="F136" s="14"/>
      <c r="G136" s="10">
        <f t="shared" si="2"/>
        <v>60372.5799999999</v>
      </c>
      <c r="H136" s="85" t="s">
        <v>2313</v>
      </c>
      <c r="I136" s="86"/>
      <c r="J136" s="87"/>
      <c r="K136" s="87"/>
    </row>
    <row r="137" spans="1:11">
      <c r="A137" s="7">
        <v>42937</v>
      </c>
      <c r="B137" s="47" t="s">
        <v>2314</v>
      </c>
      <c r="C137" s="8">
        <v>0</v>
      </c>
      <c r="D137" s="17"/>
      <c r="E137" s="8"/>
      <c r="F137" s="14"/>
      <c r="G137" s="10">
        <f t="shared" si="2"/>
        <v>60372.5799999999</v>
      </c>
      <c r="H137" s="85"/>
      <c r="I137" s="86"/>
      <c r="J137" s="87"/>
      <c r="K137" s="87"/>
    </row>
    <row r="138" spans="1:11" s="93" customFormat="1">
      <c r="A138" s="7">
        <v>42937</v>
      </c>
      <c r="B138" s="47" t="s">
        <v>2315</v>
      </c>
      <c r="C138" s="8">
        <v>3320</v>
      </c>
      <c r="D138" s="17">
        <v>70</v>
      </c>
      <c r="E138" s="8"/>
      <c r="F138" s="14"/>
      <c r="G138" s="10">
        <f t="shared" si="2"/>
        <v>63692.5799999999</v>
      </c>
      <c r="H138" s="90" t="s">
        <v>2316</v>
      </c>
      <c r="I138" s="91"/>
      <c r="J138" s="92"/>
      <c r="K138" s="92"/>
    </row>
    <row r="139" spans="1:11" s="93" customFormat="1">
      <c r="A139" s="7">
        <v>42937</v>
      </c>
      <c r="B139" s="47" t="s">
        <v>2317</v>
      </c>
      <c r="C139" s="8"/>
      <c r="D139" s="17"/>
      <c r="E139" s="8">
        <v>53000</v>
      </c>
      <c r="F139" s="14">
        <v>11</v>
      </c>
      <c r="G139" s="10">
        <f t="shared" si="2"/>
        <v>10692.5799999999</v>
      </c>
      <c r="H139" s="90" t="s">
        <v>2318</v>
      </c>
      <c r="I139" s="91"/>
      <c r="J139" s="92"/>
      <c r="K139" s="92"/>
    </row>
    <row r="140" spans="1:11" s="93" customFormat="1">
      <c r="A140" s="7">
        <v>42940</v>
      </c>
      <c r="B140" s="47" t="s">
        <v>2319</v>
      </c>
      <c r="C140" s="8">
        <v>40329.21</v>
      </c>
      <c r="D140" s="17">
        <v>58</v>
      </c>
      <c r="E140" s="8"/>
      <c r="F140" s="14"/>
      <c r="G140" s="10">
        <f t="shared" si="2"/>
        <v>51021.789999999899</v>
      </c>
      <c r="H140" s="85" t="s">
        <v>2320</v>
      </c>
      <c r="I140" s="91"/>
      <c r="J140" s="92"/>
      <c r="K140" s="92"/>
    </row>
    <row r="141" spans="1:11" s="93" customFormat="1">
      <c r="A141" s="3">
        <v>42940</v>
      </c>
      <c r="B141" s="88" t="s">
        <v>2321</v>
      </c>
      <c r="C141" s="5"/>
      <c r="D141" s="17"/>
      <c r="E141" s="5">
        <v>298.23</v>
      </c>
      <c r="F141" s="14">
        <v>19</v>
      </c>
      <c r="G141" s="5">
        <f t="shared" si="2"/>
        <v>50723.559999999896</v>
      </c>
      <c r="H141" s="90"/>
      <c r="I141" s="91"/>
      <c r="J141" s="92"/>
      <c r="K141" s="92"/>
    </row>
    <row r="142" spans="1:11" s="93" customFormat="1">
      <c r="A142" s="3">
        <v>42940</v>
      </c>
      <c r="B142" s="89" t="s">
        <v>2322</v>
      </c>
      <c r="C142" s="5"/>
      <c r="D142" s="17"/>
      <c r="E142" s="5">
        <v>47.72</v>
      </c>
      <c r="F142" s="14">
        <v>19</v>
      </c>
      <c r="G142" s="5">
        <f t="shared" si="2"/>
        <v>50675.839999999895</v>
      </c>
      <c r="H142" s="90"/>
      <c r="I142" s="91"/>
      <c r="J142" s="92"/>
      <c r="K142" s="92"/>
    </row>
    <row r="143" spans="1:11" s="93" customFormat="1">
      <c r="A143" s="3">
        <v>42940</v>
      </c>
      <c r="B143" s="88" t="s">
        <v>2323</v>
      </c>
      <c r="C143" s="5"/>
      <c r="D143" s="17"/>
      <c r="E143" s="5">
        <v>292.45</v>
      </c>
      <c r="F143" s="14">
        <v>19</v>
      </c>
      <c r="G143" s="5">
        <f t="shared" si="2"/>
        <v>50383.389999999898</v>
      </c>
      <c r="H143" s="90"/>
      <c r="I143" s="91"/>
      <c r="J143" s="92"/>
      <c r="K143" s="92"/>
    </row>
    <row r="144" spans="1:11" s="93" customFormat="1">
      <c r="A144" s="3">
        <v>42940</v>
      </c>
      <c r="B144" s="89" t="s">
        <v>2324</v>
      </c>
      <c r="C144" s="5"/>
      <c r="D144" s="17"/>
      <c r="E144" s="5">
        <v>46.79</v>
      </c>
      <c r="F144" s="14">
        <v>19</v>
      </c>
      <c r="G144" s="5">
        <f t="shared" si="2"/>
        <v>50336.599999999897</v>
      </c>
      <c r="H144" s="90"/>
      <c r="I144" s="91"/>
      <c r="J144" s="92"/>
      <c r="K144" s="92"/>
    </row>
    <row r="145" spans="1:11" s="93" customFormat="1">
      <c r="A145" s="7">
        <v>42940</v>
      </c>
      <c r="B145" s="47" t="s">
        <v>2325</v>
      </c>
      <c r="C145" s="8">
        <v>8673.6299999999992</v>
      </c>
      <c r="D145" s="17">
        <v>61</v>
      </c>
      <c r="E145" s="8"/>
      <c r="F145" s="14"/>
      <c r="G145" s="10">
        <f t="shared" si="2"/>
        <v>59010.229999999894</v>
      </c>
      <c r="H145" s="85" t="s">
        <v>2326</v>
      </c>
      <c r="I145" s="91"/>
      <c r="J145" s="92"/>
      <c r="K145" s="92"/>
    </row>
    <row r="146" spans="1:11" s="93" customFormat="1">
      <c r="A146" s="3">
        <v>42940</v>
      </c>
      <c r="B146" s="88" t="s">
        <v>2327</v>
      </c>
      <c r="C146" s="5"/>
      <c r="D146" s="17"/>
      <c r="E146" s="5">
        <v>112.38</v>
      </c>
      <c r="F146" s="14">
        <v>19</v>
      </c>
      <c r="G146" s="5">
        <f t="shared" si="2"/>
        <v>58897.849999999897</v>
      </c>
      <c r="H146" s="90"/>
      <c r="I146" s="91"/>
      <c r="J146" s="92"/>
      <c r="K146" s="92"/>
    </row>
    <row r="147" spans="1:11" s="93" customFormat="1">
      <c r="A147" s="3">
        <v>42940</v>
      </c>
      <c r="B147" s="89" t="s">
        <v>2328</v>
      </c>
      <c r="C147" s="5"/>
      <c r="D147" s="17"/>
      <c r="E147" s="5">
        <v>17.98</v>
      </c>
      <c r="F147" s="14">
        <v>19</v>
      </c>
      <c r="G147" s="5">
        <f t="shared" si="2"/>
        <v>58879.869999999893</v>
      </c>
      <c r="H147" s="90"/>
      <c r="I147" s="91"/>
      <c r="J147" s="92"/>
      <c r="K147" s="92"/>
    </row>
    <row r="148" spans="1:11">
      <c r="A148" s="3">
        <v>42940</v>
      </c>
      <c r="B148" s="88" t="s">
        <v>2329</v>
      </c>
      <c r="C148" s="5"/>
      <c r="D148" s="17"/>
      <c r="E148" s="5">
        <v>38.450000000000003</v>
      </c>
      <c r="F148" s="14">
        <v>19</v>
      </c>
      <c r="G148" s="5">
        <f t="shared" si="2"/>
        <v>58841.419999999896</v>
      </c>
      <c r="H148" s="85"/>
      <c r="I148" s="86"/>
      <c r="J148" s="87"/>
      <c r="K148" s="87"/>
    </row>
    <row r="149" spans="1:11">
      <c r="A149" s="3">
        <v>42940</v>
      </c>
      <c r="B149" s="89" t="s">
        <v>2330</v>
      </c>
      <c r="C149" s="5"/>
      <c r="D149" s="17"/>
      <c r="E149" s="5">
        <v>6.15</v>
      </c>
      <c r="F149" s="14">
        <v>19</v>
      </c>
      <c r="G149" s="5">
        <f t="shared" si="2"/>
        <v>58835.269999999895</v>
      </c>
      <c r="H149" s="85"/>
      <c r="I149" s="86"/>
      <c r="J149" s="87"/>
      <c r="K149" s="87"/>
    </row>
    <row r="150" spans="1:11">
      <c r="A150" s="7">
        <v>42940</v>
      </c>
      <c r="B150" s="47" t="s">
        <v>2331</v>
      </c>
      <c r="C150" s="8">
        <v>148536</v>
      </c>
      <c r="D150" s="17">
        <v>62</v>
      </c>
      <c r="E150" s="8"/>
      <c r="F150" s="14"/>
      <c r="G150" s="10">
        <f t="shared" si="2"/>
        <v>207371.2699999999</v>
      </c>
      <c r="H150" s="85" t="s">
        <v>2332</v>
      </c>
      <c r="I150" s="86"/>
      <c r="J150" s="87"/>
      <c r="K150" s="87"/>
    </row>
    <row r="151" spans="1:11">
      <c r="A151" s="7">
        <v>42940</v>
      </c>
      <c r="B151" s="47" t="s">
        <v>2333</v>
      </c>
      <c r="C151" s="8">
        <v>0</v>
      </c>
      <c r="D151" s="17"/>
      <c r="E151" s="8"/>
      <c r="F151" s="14"/>
      <c r="G151" s="10">
        <f t="shared" si="2"/>
        <v>207371.2699999999</v>
      </c>
      <c r="H151" s="85"/>
      <c r="I151" s="86"/>
      <c r="J151" s="87"/>
      <c r="K151" s="87"/>
    </row>
    <row r="152" spans="1:11">
      <c r="A152" s="7">
        <v>42940</v>
      </c>
      <c r="B152" s="47" t="s">
        <v>2334</v>
      </c>
      <c r="C152" s="8">
        <v>261600</v>
      </c>
      <c r="D152" s="17">
        <v>64</v>
      </c>
      <c r="E152" s="8"/>
      <c r="F152" s="14"/>
      <c r="G152" s="10">
        <f t="shared" si="2"/>
        <v>468971.2699999999</v>
      </c>
      <c r="H152" s="85" t="s">
        <v>2335</v>
      </c>
      <c r="I152" s="86"/>
      <c r="J152" s="87"/>
      <c r="K152" s="87"/>
    </row>
    <row r="153" spans="1:11">
      <c r="A153" s="7">
        <v>42940</v>
      </c>
      <c r="B153" s="47" t="s">
        <v>2336</v>
      </c>
      <c r="C153" s="8">
        <v>0</v>
      </c>
      <c r="D153" s="17"/>
      <c r="E153" s="8"/>
      <c r="F153" s="14"/>
      <c r="G153" s="10">
        <f t="shared" si="2"/>
        <v>468971.2699999999</v>
      </c>
      <c r="H153" s="85"/>
      <c r="I153" s="86"/>
      <c r="J153" s="87"/>
      <c r="K153" s="87"/>
    </row>
    <row r="154" spans="1:11">
      <c r="A154" s="7">
        <v>42940</v>
      </c>
      <c r="B154" s="47" t="s">
        <v>2337</v>
      </c>
      <c r="C154" s="8">
        <v>3200</v>
      </c>
      <c r="D154" s="17">
        <v>63</v>
      </c>
      <c r="E154" s="8"/>
      <c r="F154" s="14"/>
      <c r="G154" s="10">
        <f t="shared" si="2"/>
        <v>472171.2699999999</v>
      </c>
      <c r="H154" s="85" t="s">
        <v>2338</v>
      </c>
      <c r="I154" s="86"/>
      <c r="J154" s="87"/>
      <c r="K154" s="87"/>
    </row>
    <row r="155" spans="1:11">
      <c r="A155" s="7">
        <v>42940</v>
      </c>
      <c r="B155" s="47" t="s">
        <v>2339</v>
      </c>
      <c r="C155" s="8">
        <v>57000</v>
      </c>
      <c r="D155" s="17">
        <v>66</v>
      </c>
      <c r="E155" s="8"/>
      <c r="F155" s="14"/>
      <c r="G155" s="10">
        <f t="shared" si="2"/>
        <v>529171.2699999999</v>
      </c>
      <c r="H155" s="85" t="s">
        <v>2340</v>
      </c>
      <c r="I155" s="86"/>
      <c r="J155" s="87"/>
      <c r="K155" s="87"/>
    </row>
    <row r="156" spans="1:11">
      <c r="A156" s="7">
        <v>42940</v>
      </c>
      <c r="B156" s="47" t="s">
        <v>2341</v>
      </c>
      <c r="C156" s="8">
        <v>3320</v>
      </c>
      <c r="D156" s="17">
        <v>67</v>
      </c>
      <c r="E156" s="8"/>
      <c r="F156" s="14"/>
      <c r="G156" s="10">
        <f t="shared" si="2"/>
        <v>532491.2699999999</v>
      </c>
      <c r="H156" s="85"/>
      <c r="I156" s="86"/>
      <c r="J156" s="87"/>
      <c r="K156" s="87"/>
    </row>
    <row r="157" spans="1:11">
      <c r="A157" s="7">
        <v>42940</v>
      </c>
      <c r="B157" s="47" t="s">
        <v>2342</v>
      </c>
      <c r="C157" s="8"/>
      <c r="D157" s="17"/>
      <c r="E157" s="8">
        <v>519000</v>
      </c>
      <c r="F157" s="14">
        <v>13</v>
      </c>
      <c r="G157" s="10">
        <f t="shared" si="2"/>
        <v>13491.269999999902</v>
      </c>
      <c r="H157" s="85" t="s">
        <v>2343</v>
      </c>
      <c r="I157" s="86"/>
      <c r="J157" s="87"/>
      <c r="K157" s="87"/>
    </row>
    <row r="158" spans="1:11">
      <c r="A158" s="7">
        <v>42940</v>
      </c>
      <c r="B158" s="47" t="s">
        <v>2344</v>
      </c>
      <c r="C158" s="8">
        <v>15000</v>
      </c>
      <c r="D158" s="17">
        <v>68</v>
      </c>
      <c r="E158" s="8"/>
      <c r="F158" s="14"/>
      <c r="G158" s="10">
        <f t="shared" si="2"/>
        <v>28491.269999999902</v>
      </c>
      <c r="H158" s="85" t="s">
        <v>2345</v>
      </c>
      <c r="I158" s="86"/>
      <c r="J158" s="87"/>
      <c r="K158" s="87"/>
    </row>
    <row r="159" spans="1:11">
      <c r="A159" s="3">
        <v>42941</v>
      </c>
      <c r="B159" s="88" t="s">
        <v>2346</v>
      </c>
      <c r="C159" s="8"/>
      <c r="D159" s="17"/>
      <c r="E159" s="5">
        <v>1195.3399999999999</v>
      </c>
      <c r="F159" s="14">
        <v>19</v>
      </c>
      <c r="G159" s="5">
        <f t="shared" si="2"/>
        <v>27295.929999999902</v>
      </c>
      <c r="H159" s="85"/>
      <c r="I159" s="86"/>
      <c r="J159" s="87"/>
      <c r="K159" s="87"/>
    </row>
    <row r="160" spans="1:11">
      <c r="A160" s="7">
        <v>42941</v>
      </c>
      <c r="B160" s="47" t="s">
        <v>2347</v>
      </c>
      <c r="C160" s="8">
        <v>73532.56</v>
      </c>
      <c r="D160" s="17">
        <v>65</v>
      </c>
      <c r="E160" s="8"/>
      <c r="F160" s="14"/>
      <c r="G160" s="10">
        <f t="shared" si="2"/>
        <v>100828.4899999999</v>
      </c>
      <c r="H160" s="85" t="s">
        <v>2348</v>
      </c>
      <c r="I160" s="86"/>
      <c r="J160" s="87"/>
      <c r="K160" s="87"/>
    </row>
    <row r="161" spans="1:11">
      <c r="A161" s="3">
        <v>42941</v>
      </c>
      <c r="B161" s="89" t="s">
        <v>2349</v>
      </c>
      <c r="C161" s="5"/>
      <c r="D161" s="17"/>
      <c r="E161" s="5">
        <v>191.25</v>
      </c>
      <c r="F161" s="14">
        <v>19</v>
      </c>
      <c r="G161" s="5">
        <f t="shared" si="2"/>
        <v>100637.2399999999</v>
      </c>
      <c r="H161" s="85"/>
      <c r="I161" s="86"/>
      <c r="J161" s="87"/>
      <c r="K161" s="87"/>
    </row>
    <row r="162" spans="1:11">
      <c r="A162" s="3">
        <v>42941</v>
      </c>
      <c r="B162" s="88" t="s">
        <v>2350</v>
      </c>
      <c r="C162" s="5"/>
      <c r="D162" s="17"/>
      <c r="E162" s="5">
        <v>202.92</v>
      </c>
      <c r="F162" s="14">
        <v>19</v>
      </c>
      <c r="G162" s="5">
        <f t="shared" si="2"/>
        <v>100434.31999999991</v>
      </c>
      <c r="H162" s="85"/>
      <c r="I162" s="86"/>
      <c r="J162" s="87"/>
      <c r="K162" s="87"/>
    </row>
    <row r="163" spans="1:11">
      <c r="A163" s="3">
        <v>42941</v>
      </c>
      <c r="B163" s="89" t="s">
        <v>2351</v>
      </c>
      <c r="C163" s="5"/>
      <c r="D163" s="17"/>
      <c r="E163" s="5">
        <v>32.47</v>
      </c>
      <c r="F163" s="14">
        <v>19</v>
      </c>
      <c r="G163" s="5">
        <f t="shared" si="2"/>
        <v>100401.8499999999</v>
      </c>
      <c r="H163" s="85"/>
      <c r="I163" s="86"/>
      <c r="J163" s="87"/>
      <c r="K163" s="87"/>
    </row>
    <row r="164" spans="1:11">
      <c r="A164" s="7">
        <v>42941</v>
      </c>
      <c r="B164" s="47" t="s">
        <v>2352</v>
      </c>
      <c r="C164" s="8">
        <v>40000</v>
      </c>
      <c r="D164" s="17">
        <v>69</v>
      </c>
      <c r="E164" s="8"/>
      <c r="F164" s="14"/>
      <c r="G164" s="10">
        <f t="shared" si="2"/>
        <v>140401.84999999992</v>
      </c>
      <c r="H164" s="85" t="s">
        <v>2353</v>
      </c>
      <c r="I164" s="86"/>
      <c r="J164" s="87"/>
      <c r="K164" s="87"/>
    </row>
    <row r="165" spans="1:11">
      <c r="A165" s="7">
        <v>42941</v>
      </c>
      <c r="B165" s="95" t="s">
        <v>2354</v>
      </c>
      <c r="C165" s="8">
        <v>41961.04</v>
      </c>
      <c r="D165" s="17">
        <v>76</v>
      </c>
      <c r="E165" s="8"/>
      <c r="F165" s="14"/>
      <c r="G165" s="10">
        <f t="shared" si="2"/>
        <v>182362.88999999993</v>
      </c>
      <c r="H165" s="85"/>
      <c r="I165" s="86"/>
      <c r="J165" s="87"/>
      <c r="K165" s="87"/>
    </row>
    <row r="166" spans="1:11">
      <c r="A166" s="7">
        <v>42941</v>
      </c>
      <c r="B166" s="47" t="s">
        <v>2355</v>
      </c>
      <c r="C166" s="8"/>
      <c r="D166" s="17"/>
      <c r="E166" s="8">
        <v>172000</v>
      </c>
      <c r="F166" s="14">
        <v>15</v>
      </c>
      <c r="G166" s="10">
        <f t="shared" si="2"/>
        <v>10362.889999999927</v>
      </c>
      <c r="H166" s="85"/>
      <c r="I166" s="86"/>
      <c r="J166" s="87"/>
      <c r="K166" s="87"/>
    </row>
    <row r="167" spans="1:11">
      <c r="A167" s="7">
        <v>42941</v>
      </c>
      <c r="B167" s="47" t="s">
        <v>2356</v>
      </c>
      <c r="C167" s="8">
        <v>1169</v>
      </c>
      <c r="D167" s="17"/>
      <c r="E167" s="8"/>
      <c r="F167" s="14"/>
      <c r="G167" s="10">
        <f t="shared" si="2"/>
        <v>11531.889999999927</v>
      </c>
      <c r="H167" s="85"/>
      <c r="I167" s="86"/>
      <c r="J167" s="87"/>
      <c r="K167" s="87"/>
    </row>
    <row r="168" spans="1:11">
      <c r="A168" s="7">
        <v>42941</v>
      </c>
      <c r="B168" s="47" t="s">
        <v>2357</v>
      </c>
      <c r="C168" s="8">
        <v>100000</v>
      </c>
      <c r="D168" s="17">
        <v>72</v>
      </c>
      <c r="E168" s="8"/>
      <c r="F168" s="14"/>
      <c r="G168" s="10">
        <f t="shared" si="2"/>
        <v>111531.88999999993</v>
      </c>
      <c r="H168" s="85" t="s">
        <v>2358</v>
      </c>
      <c r="I168" s="86"/>
      <c r="J168" s="87"/>
      <c r="K168" s="87"/>
    </row>
    <row r="169" spans="1:11">
      <c r="A169" s="7">
        <v>42942</v>
      </c>
      <c r="B169" s="47" t="s">
        <v>2359</v>
      </c>
      <c r="C169" s="8">
        <v>35143.15</v>
      </c>
      <c r="D169" s="17">
        <v>71</v>
      </c>
      <c r="E169" s="8"/>
      <c r="F169" s="14"/>
      <c r="G169" s="10">
        <f t="shared" si="2"/>
        <v>146675.03999999992</v>
      </c>
      <c r="H169" s="85" t="s">
        <v>2360</v>
      </c>
      <c r="I169" s="86"/>
      <c r="J169" s="87"/>
      <c r="K169" s="87"/>
    </row>
    <row r="170" spans="1:11">
      <c r="A170" s="3">
        <v>42942</v>
      </c>
      <c r="B170" s="88" t="s">
        <v>2361</v>
      </c>
      <c r="C170" s="5"/>
      <c r="D170" s="17"/>
      <c r="E170" s="5">
        <v>340.47</v>
      </c>
      <c r="F170" s="14">
        <v>19</v>
      </c>
      <c r="G170" s="5">
        <f t="shared" si="2"/>
        <v>146334.56999999992</v>
      </c>
      <c r="H170" s="85"/>
      <c r="I170" s="86"/>
      <c r="J170" s="87"/>
      <c r="K170" s="87"/>
    </row>
    <row r="171" spans="1:11">
      <c r="A171" s="3">
        <v>42942</v>
      </c>
      <c r="B171" s="89" t="s">
        <v>2362</v>
      </c>
      <c r="C171" s="5"/>
      <c r="D171" s="17"/>
      <c r="E171" s="5">
        <v>54.48</v>
      </c>
      <c r="F171" s="14">
        <v>19</v>
      </c>
      <c r="G171" s="5">
        <f t="shared" si="2"/>
        <v>146280.08999999991</v>
      </c>
      <c r="H171" s="85"/>
      <c r="I171" s="86"/>
      <c r="J171" s="87"/>
      <c r="K171" s="87"/>
    </row>
    <row r="172" spans="1:11">
      <c r="A172" s="3">
        <v>42942</v>
      </c>
      <c r="B172" s="88" t="s">
        <v>2363</v>
      </c>
      <c r="C172" s="5"/>
      <c r="D172" s="17"/>
      <c r="E172" s="5">
        <v>178.24</v>
      </c>
      <c r="F172" s="14">
        <v>19</v>
      </c>
      <c r="G172" s="5">
        <f t="shared" si="2"/>
        <v>146101.84999999992</v>
      </c>
      <c r="H172" s="85"/>
      <c r="I172" s="86"/>
      <c r="J172" s="87"/>
      <c r="K172" s="87"/>
    </row>
    <row r="173" spans="1:11">
      <c r="A173" s="3">
        <v>42942</v>
      </c>
      <c r="B173" s="89" t="s">
        <v>2364</v>
      </c>
      <c r="C173" s="5"/>
      <c r="D173" s="17"/>
      <c r="E173" s="5">
        <v>28.51</v>
      </c>
      <c r="F173" s="14">
        <v>19</v>
      </c>
      <c r="G173" s="5">
        <f t="shared" si="2"/>
        <v>146073.33999999991</v>
      </c>
      <c r="H173" s="85"/>
      <c r="I173" s="86"/>
      <c r="J173" s="87"/>
      <c r="K173" s="87"/>
    </row>
    <row r="174" spans="1:11">
      <c r="A174" s="3">
        <v>42942</v>
      </c>
      <c r="B174" s="88" t="s">
        <v>2365</v>
      </c>
      <c r="C174" s="5"/>
      <c r="D174" s="17"/>
      <c r="E174" s="5">
        <v>76.37</v>
      </c>
      <c r="F174" s="14">
        <v>19</v>
      </c>
      <c r="G174" s="5">
        <f t="shared" si="2"/>
        <v>145996.96999999991</v>
      </c>
      <c r="H174" s="85"/>
      <c r="I174" s="86"/>
      <c r="J174" s="87"/>
      <c r="K174" s="87"/>
    </row>
    <row r="175" spans="1:11">
      <c r="A175" s="3">
        <v>42942</v>
      </c>
      <c r="B175" s="89" t="s">
        <v>2366</v>
      </c>
      <c r="C175" s="5"/>
      <c r="D175" s="17"/>
      <c r="E175" s="5">
        <v>12.22</v>
      </c>
      <c r="F175" s="14">
        <v>19</v>
      </c>
      <c r="G175" s="5">
        <f t="shared" si="2"/>
        <v>145984.74999999991</v>
      </c>
      <c r="H175" s="85"/>
      <c r="I175" s="86"/>
      <c r="J175" s="87"/>
      <c r="K175" s="87"/>
    </row>
    <row r="176" spans="1:11">
      <c r="A176" s="7">
        <v>42942</v>
      </c>
      <c r="B176" s="47" t="s">
        <v>2367</v>
      </c>
      <c r="C176" s="8">
        <v>1099</v>
      </c>
      <c r="D176" s="17"/>
      <c r="E176" s="8"/>
      <c r="F176" s="14"/>
      <c r="G176" s="10">
        <f t="shared" si="2"/>
        <v>147083.74999999991</v>
      </c>
      <c r="H176" s="85"/>
      <c r="I176" s="86"/>
      <c r="J176" s="87"/>
      <c r="K176" s="87"/>
    </row>
    <row r="177" spans="1:11">
      <c r="A177" s="7">
        <v>42942</v>
      </c>
      <c r="B177" s="47" t="s">
        <v>2368</v>
      </c>
      <c r="C177" s="8"/>
      <c r="D177" s="17"/>
      <c r="E177" s="8">
        <v>137000</v>
      </c>
      <c r="F177" s="14">
        <v>16</v>
      </c>
      <c r="G177" s="10">
        <f t="shared" si="2"/>
        <v>10083.749999999913</v>
      </c>
      <c r="H177" s="85"/>
      <c r="I177" s="86"/>
      <c r="J177" s="87"/>
      <c r="K177" s="87"/>
    </row>
    <row r="178" spans="1:11">
      <c r="A178" s="3">
        <v>42943</v>
      </c>
      <c r="B178" s="88" t="s">
        <v>2369</v>
      </c>
      <c r="C178" s="5"/>
      <c r="D178" s="17"/>
      <c r="E178" s="5">
        <v>553.14</v>
      </c>
      <c r="F178" s="14">
        <v>19</v>
      </c>
      <c r="G178" s="5">
        <f t="shared" si="2"/>
        <v>9530.6099999999133</v>
      </c>
      <c r="H178" s="85"/>
      <c r="I178" s="86"/>
      <c r="J178" s="87"/>
      <c r="K178" s="87"/>
    </row>
    <row r="179" spans="1:11">
      <c r="A179" s="7">
        <v>42943</v>
      </c>
      <c r="B179" s="47" t="s">
        <v>2370</v>
      </c>
      <c r="C179" s="8">
        <v>52751.05</v>
      </c>
      <c r="D179" s="17">
        <v>75</v>
      </c>
      <c r="E179" s="8"/>
      <c r="F179" s="14"/>
      <c r="G179" s="10">
        <f t="shared" si="2"/>
        <v>62281.659999999916</v>
      </c>
      <c r="H179" s="85" t="s">
        <v>2371</v>
      </c>
      <c r="I179" s="86"/>
      <c r="J179" s="87"/>
      <c r="K179" s="87"/>
    </row>
    <row r="180" spans="1:11">
      <c r="A180" s="3">
        <v>42943</v>
      </c>
      <c r="B180" s="89" t="s">
        <v>2372</v>
      </c>
      <c r="C180" s="5"/>
      <c r="D180" s="17"/>
      <c r="E180" s="5">
        <v>88.5</v>
      </c>
      <c r="F180" s="14">
        <v>19</v>
      </c>
      <c r="G180" s="5">
        <f t="shared" si="2"/>
        <v>62193.159999999916</v>
      </c>
      <c r="H180" s="85"/>
      <c r="I180" s="86"/>
      <c r="J180" s="87"/>
      <c r="K180" s="87"/>
    </row>
    <row r="181" spans="1:11">
      <c r="A181" s="3">
        <v>42943</v>
      </c>
      <c r="B181" s="88" t="s">
        <v>2373</v>
      </c>
      <c r="C181" s="5"/>
      <c r="D181" s="17"/>
      <c r="E181" s="5">
        <v>299.87</v>
      </c>
      <c r="F181" s="14">
        <v>19</v>
      </c>
      <c r="G181" s="5">
        <f t="shared" si="2"/>
        <v>61893.289999999914</v>
      </c>
      <c r="H181" s="85"/>
      <c r="I181" s="86"/>
      <c r="J181" s="87"/>
      <c r="K181" s="87"/>
    </row>
    <row r="182" spans="1:11">
      <c r="A182" s="3">
        <v>42943</v>
      </c>
      <c r="B182" s="89" t="s">
        <v>2374</v>
      </c>
      <c r="C182" s="5"/>
      <c r="D182" s="17"/>
      <c r="E182" s="5">
        <v>47.98</v>
      </c>
      <c r="F182" s="14">
        <v>19</v>
      </c>
      <c r="G182" s="5">
        <f t="shared" si="2"/>
        <v>61845.30999999991</v>
      </c>
      <c r="H182" s="85"/>
      <c r="I182" s="86"/>
      <c r="J182" s="87"/>
      <c r="K182" s="87"/>
    </row>
    <row r="183" spans="1:11">
      <c r="A183" s="7">
        <v>42943</v>
      </c>
      <c r="B183" s="1" t="s">
        <v>2375</v>
      </c>
      <c r="C183" s="8">
        <v>3840</v>
      </c>
      <c r="D183" s="17">
        <v>77</v>
      </c>
      <c r="E183" s="8"/>
      <c r="F183" s="14"/>
      <c r="G183" s="8">
        <f t="shared" si="2"/>
        <v>65685.30999999991</v>
      </c>
      <c r="H183" s="85" t="s">
        <v>2376</v>
      </c>
      <c r="I183" s="86"/>
      <c r="J183" s="87"/>
      <c r="K183" s="87"/>
    </row>
    <row r="184" spans="1:11">
      <c r="A184" s="7">
        <v>42943</v>
      </c>
      <c r="B184" s="1" t="s">
        <v>2377</v>
      </c>
      <c r="C184" s="8">
        <v>0</v>
      </c>
      <c r="D184" s="17"/>
      <c r="E184" s="8"/>
      <c r="F184" s="14"/>
      <c r="G184" s="8">
        <f t="shared" si="2"/>
        <v>65685.30999999991</v>
      </c>
      <c r="H184" s="85"/>
      <c r="I184" s="86"/>
      <c r="J184" s="87"/>
      <c r="K184" s="87"/>
    </row>
    <row r="185" spans="1:11">
      <c r="A185" s="7">
        <v>42943</v>
      </c>
      <c r="B185" s="1" t="s">
        <v>2378</v>
      </c>
      <c r="C185" s="8"/>
      <c r="D185" s="17"/>
      <c r="E185" s="8">
        <v>55000</v>
      </c>
      <c r="F185" s="14">
        <v>18</v>
      </c>
      <c r="G185" s="8">
        <f t="shared" si="2"/>
        <v>10685.30999999991</v>
      </c>
      <c r="H185" s="85"/>
      <c r="I185" s="86"/>
      <c r="J185" s="87"/>
      <c r="K185" s="87"/>
    </row>
    <row r="186" spans="1:11">
      <c r="A186" s="7">
        <v>42943</v>
      </c>
      <c r="B186" s="1" t="s">
        <v>2379</v>
      </c>
      <c r="C186" s="8">
        <v>50000</v>
      </c>
      <c r="D186" s="17">
        <v>86</v>
      </c>
      <c r="E186" s="8"/>
      <c r="F186" s="14"/>
      <c r="G186" s="8">
        <f t="shared" si="2"/>
        <v>60685.30999999991</v>
      </c>
      <c r="H186" s="85" t="s">
        <v>2411</v>
      </c>
      <c r="I186" s="86"/>
      <c r="J186" s="87"/>
      <c r="K186" s="87"/>
    </row>
    <row r="187" spans="1:11">
      <c r="A187" s="7">
        <v>42944</v>
      </c>
      <c r="B187" s="1" t="s">
        <v>2380</v>
      </c>
      <c r="C187" s="8">
        <v>40296.93</v>
      </c>
      <c r="D187" s="17">
        <v>78</v>
      </c>
      <c r="E187" s="8"/>
      <c r="F187" s="14"/>
      <c r="G187" s="8">
        <f t="shared" si="2"/>
        <v>100982.2399999999</v>
      </c>
      <c r="H187" s="85" t="s">
        <v>2381</v>
      </c>
      <c r="I187" s="86"/>
      <c r="J187" s="87"/>
      <c r="K187" s="87"/>
    </row>
    <row r="188" spans="1:11">
      <c r="A188" s="3">
        <v>42944</v>
      </c>
      <c r="B188" s="4" t="s">
        <v>2382</v>
      </c>
      <c r="C188" s="5"/>
      <c r="D188" s="17"/>
      <c r="E188" s="5">
        <v>738.78</v>
      </c>
      <c r="F188" s="14">
        <v>19</v>
      </c>
      <c r="G188" s="5">
        <f t="shared" si="2"/>
        <v>100243.4599999999</v>
      </c>
      <c r="H188" s="85"/>
      <c r="I188" s="86"/>
      <c r="J188" s="87"/>
      <c r="K188" s="87"/>
    </row>
    <row r="189" spans="1:11">
      <c r="A189" s="3">
        <v>42944</v>
      </c>
      <c r="B189" s="6" t="s">
        <v>2383</v>
      </c>
      <c r="C189" s="5"/>
      <c r="D189" s="17"/>
      <c r="E189" s="5">
        <v>118.2</v>
      </c>
      <c r="F189" s="14">
        <v>19</v>
      </c>
      <c r="G189" s="5">
        <f t="shared" si="2"/>
        <v>100125.25999999991</v>
      </c>
      <c r="H189" s="85"/>
      <c r="I189" s="86"/>
      <c r="J189" s="87"/>
      <c r="K189" s="87"/>
    </row>
    <row r="190" spans="1:11">
      <c r="A190" s="3">
        <v>42944</v>
      </c>
      <c r="B190" s="4" t="s">
        <v>2384</v>
      </c>
      <c r="C190" s="5"/>
      <c r="D190" s="17"/>
      <c r="E190" s="5">
        <v>68.77</v>
      </c>
      <c r="F190" s="14">
        <v>19</v>
      </c>
      <c r="G190" s="5">
        <f t="shared" si="2"/>
        <v>100056.4899999999</v>
      </c>
      <c r="H190" s="85"/>
      <c r="I190" s="86"/>
      <c r="J190" s="87"/>
      <c r="K190" s="87"/>
    </row>
    <row r="191" spans="1:11">
      <c r="A191" s="3">
        <v>42944</v>
      </c>
      <c r="B191" s="6" t="s">
        <v>2385</v>
      </c>
      <c r="C191" s="5"/>
      <c r="D191" s="17"/>
      <c r="E191" s="5">
        <v>11.01</v>
      </c>
      <c r="F191" s="14">
        <v>19</v>
      </c>
      <c r="G191" s="5">
        <f t="shared" si="2"/>
        <v>100045.47999999991</v>
      </c>
      <c r="H191" s="85"/>
      <c r="I191" s="86"/>
      <c r="J191" s="87"/>
      <c r="K191" s="87"/>
    </row>
    <row r="192" spans="1:11" s="99" customFormat="1">
      <c r="A192" s="7">
        <v>42944</v>
      </c>
      <c r="B192" s="1" t="s">
        <v>2386</v>
      </c>
      <c r="C192" s="8">
        <v>101000</v>
      </c>
      <c r="D192" s="17">
        <v>87</v>
      </c>
      <c r="E192" s="8"/>
      <c r="F192" s="14"/>
      <c r="G192" s="8">
        <f t="shared" si="2"/>
        <v>201045.47999999992</v>
      </c>
      <c r="H192" s="96" t="s">
        <v>2412</v>
      </c>
      <c r="I192" s="97"/>
      <c r="J192" s="98"/>
      <c r="K192" s="98"/>
    </row>
    <row r="193" spans="1:11" s="99" customFormat="1">
      <c r="A193" s="7">
        <v>42944</v>
      </c>
      <c r="B193" s="1" t="s">
        <v>2387</v>
      </c>
      <c r="C193" s="8">
        <v>264.33</v>
      </c>
      <c r="D193" s="17">
        <v>82</v>
      </c>
      <c r="E193" s="8"/>
      <c r="F193" s="14"/>
      <c r="G193" s="8">
        <f t="shared" si="2"/>
        <v>201309.80999999991</v>
      </c>
      <c r="H193" s="96"/>
      <c r="I193" s="97"/>
      <c r="J193" s="98"/>
      <c r="K193" s="98"/>
    </row>
    <row r="194" spans="1:11" s="99" customFormat="1">
      <c r="A194" s="7">
        <v>42944</v>
      </c>
      <c r="B194" s="1" t="s">
        <v>2388</v>
      </c>
      <c r="C194" s="8"/>
      <c r="D194" s="17"/>
      <c r="E194" s="8">
        <v>191000</v>
      </c>
      <c r="F194" s="14">
        <v>17</v>
      </c>
      <c r="G194" s="8">
        <f t="shared" si="2"/>
        <v>10309.80999999991</v>
      </c>
      <c r="H194" s="96"/>
      <c r="I194" s="97"/>
      <c r="J194" s="98"/>
      <c r="K194" s="98"/>
    </row>
    <row r="195" spans="1:11" s="99" customFormat="1">
      <c r="A195" s="7">
        <v>42944</v>
      </c>
      <c r="B195" s="1" t="s">
        <v>2389</v>
      </c>
      <c r="C195" s="8">
        <v>350000</v>
      </c>
      <c r="D195" s="17">
        <v>85</v>
      </c>
      <c r="E195" s="8"/>
      <c r="F195" s="14"/>
      <c r="G195" s="8">
        <f t="shared" si="2"/>
        <v>360309.80999999994</v>
      </c>
      <c r="H195" s="96" t="s">
        <v>2411</v>
      </c>
      <c r="I195" s="97"/>
      <c r="J195" s="98"/>
      <c r="K195" s="98"/>
    </row>
    <row r="196" spans="1:11" s="99" customFormat="1">
      <c r="A196" s="7">
        <v>42944</v>
      </c>
      <c r="B196" s="1" t="s">
        <v>2390</v>
      </c>
      <c r="C196" s="8"/>
      <c r="D196" s="17"/>
      <c r="E196" s="8">
        <v>350000</v>
      </c>
      <c r="F196" s="14">
        <v>21</v>
      </c>
      <c r="G196" s="8">
        <f t="shared" si="2"/>
        <v>10309.809999999939</v>
      </c>
      <c r="H196" s="96"/>
      <c r="I196" s="97"/>
      <c r="J196" s="98"/>
      <c r="K196" s="98"/>
    </row>
    <row r="197" spans="1:11" s="99" customFormat="1">
      <c r="A197" s="7">
        <v>42947</v>
      </c>
      <c r="B197" s="1" t="s">
        <v>2391</v>
      </c>
      <c r="C197" s="8">
        <v>1169</v>
      </c>
      <c r="D197" s="17">
        <v>80</v>
      </c>
      <c r="E197" s="8"/>
      <c r="F197" s="14"/>
      <c r="G197" s="8">
        <f t="shared" ref="G197:G213" si="3">+G196+C197-E197</f>
        <v>11478.809999999939</v>
      </c>
      <c r="H197" s="96" t="s">
        <v>2392</v>
      </c>
      <c r="I197" s="97"/>
      <c r="J197" s="98"/>
      <c r="K197" s="98"/>
    </row>
    <row r="198" spans="1:11" s="99" customFormat="1">
      <c r="A198" s="7">
        <v>42947</v>
      </c>
      <c r="B198" s="1" t="s">
        <v>2393</v>
      </c>
      <c r="C198" s="8"/>
      <c r="D198" s="17"/>
      <c r="E198" s="8">
        <v>0</v>
      </c>
      <c r="F198" s="14"/>
      <c r="G198" s="8">
        <f t="shared" si="3"/>
        <v>11478.809999999939</v>
      </c>
      <c r="H198" s="96"/>
      <c r="I198" s="97"/>
      <c r="J198" s="98"/>
      <c r="K198" s="98"/>
    </row>
    <row r="199" spans="1:11" s="99" customFormat="1">
      <c r="A199" s="3">
        <v>42947</v>
      </c>
      <c r="B199" s="4" t="s">
        <v>2394</v>
      </c>
      <c r="C199" s="5"/>
      <c r="D199" s="17"/>
      <c r="E199" s="5">
        <v>362.9</v>
      </c>
      <c r="F199" s="14">
        <v>19</v>
      </c>
      <c r="G199" s="5">
        <f t="shared" si="3"/>
        <v>11115.90999999994</v>
      </c>
      <c r="H199" s="96"/>
      <c r="I199" s="97"/>
      <c r="J199" s="98"/>
      <c r="K199" s="98"/>
    </row>
    <row r="200" spans="1:11" s="99" customFormat="1">
      <c r="A200" s="7">
        <v>42947</v>
      </c>
      <c r="B200" s="1" t="s">
        <v>2395</v>
      </c>
      <c r="C200" s="8">
        <v>38883.29</v>
      </c>
      <c r="D200" s="17">
        <v>79</v>
      </c>
      <c r="E200" s="8"/>
      <c r="F200" s="14"/>
      <c r="G200" s="8">
        <f t="shared" si="3"/>
        <v>49999.199999999939</v>
      </c>
      <c r="H200" s="85" t="s">
        <v>2396</v>
      </c>
      <c r="I200" s="97"/>
      <c r="J200" s="98"/>
      <c r="K200" s="98"/>
    </row>
    <row r="201" spans="1:11" s="99" customFormat="1">
      <c r="A201" s="3">
        <v>42947</v>
      </c>
      <c r="B201" s="6" t="s">
        <v>2397</v>
      </c>
      <c r="C201" s="5"/>
      <c r="D201" s="17"/>
      <c r="E201" s="5">
        <v>58.06</v>
      </c>
      <c r="F201" s="14">
        <v>19</v>
      </c>
      <c r="G201" s="5">
        <f t="shared" si="3"/>
        <v>49941.139999999941</v>
      </c>
      <c r="H201" s="96"/>
      <c r="I201" s="97"/>
      <c r="J201" s="98"/>
      <c r="K201" s="98"/>
    </row>
    <row r="202" spans="1:11" s="99" customFormat="1">
      <c r="A202" s="7">
        <v>42947</v>
      </c>
      <c r="B202" s="1" t="s">
        <v>2398</v>
      </c>
      <c r="C202" s="8">
        <v>57921.93</v>
      </c>
      <c r="D202" s="17">
        <v>81</v>
      </c>
      <c r="E202" s="8"/>
      <c r="F202" s="14"/>
      <c r="G202" s="8">
        <f t="shared" si="3"/>
        <v>107863.06999999995</v>
      </c>
      <c r="H202" s="85" t="s">
        <v>2399</v>
      </c>
      <c r="I202" s="97"/>
      <c r="J202" s="98"/>
      <c r="K202" s="98"/>
    </row>
    <row r="203" spans="1:11" s="99" customFormat="1">
      <c r="A203" s="3">
        <v>42947</v>
      </c>
      <c r="B203" s="4" t="s">
        <v>2400</v>
      </c>
      <c r="C203" s="5"/>
      <c r="D203" s="17"/>
      <c r="E203" s="5">
        <v>25.37</v>
      </c>
      <c r="F203" s="14">
        <v>19</v>
      </c>
      <c r="G203" s="5">
        <f t="shared" si="3"/>
        <v>107837.69999999995</v>
      </c>
      <c r="H203" s="96"/>
      <c r="I203" s="97"/>
      <c r="J203" s="98"/>
      <c r="K203" s="98"/>
    </row>
    <row r="204" spans="1:11" s="99" customFormat="1">
      <c r="A204" s="3">
        <v>42947</v>
      </c>
      <c r="B204" s="6" t="s">
        <v>2401</v>
      </c>
      <c r="C204" s="5"/>
      <c r="D204" s="17"/>
      <c r="E204" s="5">
        <v>4.0599999999999996</v>
      </c>
      <c r="F204" s="14">
        <v>19</v>
      </c>
      <c r="G204" s="5">
        <f t="shared" si="3"/>
        <v>107833.63999999996</v>
      </c>
      <c r="H204" s="96"/>
      <c r="I204" s="97"/>
      <c r="J204" s="98"/>
      <c r="K204" s="98"/>
    </row>
    <row r="205" spans="1:11" s="99" customFormat="1">
      <c r="A205" s="3">
        <v>42947</v>
      </c>
      <c r="B205" s="4" t="s">
        <v>2402</v>
      </c>
      <c r="C205" s="5"/>
      <c r="D205" s="17"/>
      <c r="E205" s="5">
        <v>624.28</v>
      </c>
      <c r="F205" s="14">
        <v>19</v>
      </c>
      <c r="G205" s="5">
        <f t="shared" si="3"/>
        <v>107209.35999999996</v>
      </c>
      <c r="H205" s="96"/>
      <c r="I205" s="97"/>
      <c r="J205" s="98"/>
      <c r="K205" s="98"/>
    </row>
    <row r="206" spans="1:11" s="99" customFormat="1">
      <c r="A206" s="3">
        <v>42947</v>
      </c>
      <c r="B206" s="6" t="s">
        <v>2403</v>
      </c>
      <c r="C206" s="5"/>
      <c r="D206" s="17"/>
      <c r="E206" s="5">
        <v>99.89</v>
      </c>
      <c r="F206" s="14">
        <v>19</v>
      </c>
      <c r="G206" s="5">
        <f t="shared" si="3"/>
        <v>107109.46999999996</v>
      </c>
      <c r="H206" s="96"/>
      <c r="I206" s="97"/>
      <c r="J206" s="98"/>
      <c r="K206" s="98"/>
    </row>
    <row r="207" spans="1:11" s="99" customFormat="1">
      <c r="A207" s="3">
        <v>42947</v>
      </c>
      <c r="B207" s="4" t="s">
        <v>2404</v>
      </c>
      <c r="C207" s="5"/>
      <c r="D207" s="17"/>
      <c r="E207" s="5">
        <v>243.76</v>
      </c>
      <c r="F207" s="14">
        <v>19</v>
      </c>
      <c r="G207" s="5">
        <f t="shared" si="3"/>
        <v>106865.70999999996</v>
      </c>
      <c r="H207" s="96"/>
      <c r="I207" s="97"/>
      <c r="J207" s="98"/>
      <c r="K207" s="98"/>
    </row>
    <row r="208" spans="1:11" s="99" customFormat="1">
      <c r="A208" s="3">
        <v>42947</v>
      </c>
      <c r="B208" s="6" t="s">
        <v>2405</v>
      </c>
      <c r="C208" s="5"/>
      <c r="D208" s="17"/>
      <c r="E208" s="5">
        <v>39</v>
      </c>
      <c r="F208" s="14">
        <v>19</v>
      </c>
      <c r="G208" s="5">
        <f t="shared" si="3"/>
        <v>106826.70999999996</v>
      </c>
      <c r="H208" s="96"/>
      <c r="I208" s="97"/>
      <c r="J208" s="98"/>
      <c r="K208" s="98"/>
    </row>
    <row r="209" spans="1:11" s="99" customFormat="1">
      <c r="A209" s="7">
        <v>42947</v>
      </c>
      <c r="B209" s="1" t="s">
        <v>2406</v>
      </c>
      <c r="C209" s="8">
        <v>3396.29</v>
      </c>
      <c r="D209" s="17">
        <v>83</v>
      </c>
      <c r="E209" s="8"/>
      <c r="F209" s="14"/>
      <c r="G209" s="10">
        <f t="shared" si="3"/>
        <v>110222.99999999996</v>
      </c>
      <c r="H209" s="96"/>
      <c r="I209" s="97"/>
      <c r="J209" s="98"/>
      <c r="K209" s="98"/>
    </row>
    <row r="210" spans="1:11" s="99" customFormat="1">
      <c r="A210" s="7">
        <v>42947</v>
      </c>
      <c r="B210" s="1" t="s">
        <v>2407</v>
      </c>
      <c r="C210" s="8"/>
      <c r="D210" s="17"/>
      <c r="E210" s="8">
        <v>100000</v>
      </c>
      <c r="F210" s="14">
        <v>20</v>
      </c>
      <c r="G210" s="10">
        <f t="shared" si="3"/>
        <v>10222.999999999956</v>
      </c>
      <c r="H210" s="96"/>
      <c r="I210" s="97"/>
      <c r="J210" s="98"/>
      <c r="K210" s="98"/>
    </row>
    <row r="211" spans="1:11" s="99" customFormat="1">
      <c r="A211" s="7">
        <v>42947</v>
      </c>
      <c r="B211" s="1" t="s">
        <v>2408</v>
      </c>
      <c r="C211" s="8">
        <v>220000</v>
      </c>
      <c r="D211" s="17">
        <v>84</v>
      </c>
      <c r="E211" s="8"/>
      <c r="F211" s="14"/>
      <c r="G211" s="10">
        <f t="shared" si="3"/>
        <v>230222.99999999994</v>
      </c>
      <c r="H211" s="96"/>
      <c r="I211" s="97"/>
      <c r="J211" s="98"/>
      <c r="K211" s="98"/>
    </row>
    <row r="212" spans="1:11" s="99" customFormat="1">
      <c r="A212" s="7">
        <v>42947</v>
      </c>
      <c r="B212" s="1" t="s">
        <v>2409</v>
      </c>
      <c r="C212" s="8">
        <v>0</v>
      </c>
      <c r="D212" s="17"/>
      <c r="E212" s="8"/>
      <c r="F212" s="14"/>
      <c r="G212" s="10">
        <f t="shared" si="3"/>
        <v>230222.99999999994</v>
      </c>
      <c r="H212" s="96"/>
      <c r="I212" s="97"/>
      <c r="J212" s="98"/>
      <c r="K212" s="98"/>
    </row>
    <row r="213" spans="1:11" s="99" customFormat="1">
      <c r="A213" s="7">
        <v>42947</v>
      </c>
      <c r="B213" s="1" t="s">
        <v>2410</v>
      </c>
      <c r="C213" s="8">
        <v>7.49</v>
      </c>
      <c r="D213" s="17"/>
      <c r="E213" s="8"/>
      <c r="F213" s="14"/>
      <c r="G213" s="10">
        <f t="shared" si="3"/>
        <v>230230.48999999993</v>
      </c>
      <c r="H213" s="96"/>
      <c r="I213" s="97"/>
      <c r="J213" s="98"/>
      <c r="K213" s="98"/>
    </row>
    <row r="214" spans="1:11" s="99" customFormat="1">
      <c r="A214" s="100"/>
      <c r="B214" s="101"/>
      <c r="C214" s="100"/>
      <c r="D214" s="107"/>
      <c r="E214" s="100"/>
      <c r="F214" s="106"/>
      <c r="G214" s="102"/>
      <c r="H214" s="96"/>
      <c r="I214" s="97"/>
      <c r="J214" s="98"/>
      <c r="K214" s="98"/>
    </row>
    <row r="215" spans="1:11">
      <c r="A215" s="3"/>
      <c r="B215" s="103"/>
      <c r="C215" s="5"/>
      <c r="D215" s="17"/>
      <c r="E215" s="5"/>
      <c r="F215" s="14"/>
      <c r="G215" s="10"/>
      <c r="H215" s="85"/>
      <c r="I215" s="86"/>
      <c r="J215" s="87"/>
      <c r="K215" s="87"/>
    </row>
    <row r="216" spans="1:11">
      <c r="E216" s="104">
        <f>+E6+E8+E11+E13+E23+E32+E67+E71+E73+E87+E89+E92+E94+E96+E101+E103+E111+E113+E120+E122+E125+E127+E141+E143+E146+E148+E159+E162+E170+E172+E174+E178+E181+E188+E190+E199+E203+E205+E207</f>
        <v>7955.2699999999995</v>
      </c>
      <c r="H216" s="105"/>
    </row>
    <row r="217" spans="1:11">
      <c r="E217" s="104">
        <f>+E208+E206+E204+E201+E191+E189+E182+E180+E175+E173+E171+E163+E161+E149+E147+E144+E142+E128+E126+E123+E121+E114+E112+E104+E102+E97+E95+E93+E90+E88+E74+E72+E68+E34+E24+E14+E12+E9+E7</f>
        <v>1272.8299999999997</v>
      </c>
    </row>
    <row r="220" spans="1:11">
      <c r="C220" t="s">
        <v>1541</v>
      </c>
    </row>
  </sheetData>
  <autoFilter ref="A3:K21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6"/>
  <sheetViews>
    <sheetView workbookViewId="0">
      <selection activeCell="G5" sqref="G5"/>
    </sheetView>
  </sheetViews>
  <sheetFormatPr baseColWidth="10" defaultRowHeight="15"/>
  <cols>
    <col min="2" max="2" width="84.42578125" bestFit="1" customWidth="1"/>
    <col min="3" max="3" width="9.85546875" bestFit="1" customWidth="1"/>
    <col min="4" max="4" width="2.7109375" style="44" bestFit="1" customWidth="1"/>
    <col min="5" max="5" width="9.85546875" bestFit="1" customWidth="1"/>
    <col min="6" max="6" width="3" style="45" bestFit="1" customWidth="1"/>
    <col min="7" max="7" width="9.85546875" bestFit="1" customWidth="1"/>
    <col min="8" max="8" width="21.28515625" style="47" bestFit="1" customWidth="1"/>
    <col min="9" max="9" width="22.42578125" style="47" bestFit="1" customWidth="1"/>
    <col min="10" max="11" width="11.42578125" style="47"/>
  </cols>
  <sheetData>
    <row r="2" spans="1:11" ht="15.75" thickBot="1">
      <c r="G2" s="108">
        <v>230230.48999999993</v>
      </c>
    </row>
    <row r="3" spans="1:11" ht="15.75" thickBot="1">
      <c r="A3" s="64" t="s">
        <v>0</v>
      </c>
      <c r="B3" s="81" t="s">
        <v>1</v>
      </c>
      <c r="C3" s="64" t="s">
        <v>2</v>
      </c>
      <c r="D3" s="76"/>
      <c r="E3" s="64" t="s">
        <v>3</v>
      </c>
      <c r="F3" s="78"/>
      <c r="G3" s="109" t="s">
        <v>4</v>
      </c>
      <c r="H3" s="110"/>
      <c r="I3" s="111"/>
      <c r="J3" s="111"/>
      <c r="K3" s="111"/>
    </row>
    <row r="4" spans="1:11">
      <c r="A4" s="7">
        <v>42948</v>
      </c>
      <c r="B4" s="1" t="s">
        <v>2413</v>
      </c>
      <c r="C4" s="8">
        <v>4238.01</v>
      </c>
      <c r="D4" s="17" t="s">
        <v>362</v>
      </c>
      <c r="E4" s="8"/>
      <c r="F4" s="14"/>
      <c r="G4" s="8">
        <f>+G2+C4-E4</f>
        <v>234468.49999999994</v>
      </c>
      <c r="H4" s="82" t="s">
        <v>2414</v>
      </c>
      <c r="I4" s="112"/>
      <c r="J4" s="112"/>
      <c r="K4" s="112"/>
    </row>
    <row r="5" spans="1:11">
      <c r="A5" s="3">
        <v>42948</v>
      </c>
      <c r="B5" s="4" t="s">
        <v>2415</v>
      </c>
      <c r="C5" s="5"/>
      <c r="D5" s="17"/>
      <c r="E5" s="5">
        <v>46.62</v>
      </c>
      <c r="F5" s="14">
        <v>28</v>
      </c>
      <c r="G5" s="5">
        <f t="shared" ref="G5:G68" si="0">+G4+C5-E5</f>
        <v>234421.87999999995</v>
      </c>
      <c r="H5" s="85"/>
      <c r="I5" s="113"/>
      <c r="J5" s="113"/>
      <c r="K5" s="113"/>
    </row>
    <row r="6" spans="1:11">
      <c r="A6" s="3">
        <v>42948</v>
      </c>
      <c r="B6" s="6" t="s">
        <v>2416</v>
      </c>
      <c r="C6" s="5"/>
      <c r="D6" s="17"/>
      <c r="E6" s="5">
        <v>7.46</v>
      </c>
      <c r="F6" s="14">
        <v>28</v>
      </c>
      <c r="G6" s="5">
        <f t="shared" si="0"/>
        <v>234414.41999999995</v>
      </c>
      <c r="H6" s="85"/>
      <c r="I6" s="113"/>
      <c r="J6" s="113"/>
      <c r="K6" s="113"/>
    </row>
    <row r="7" spans="1:11">
      <c r="A7" s="7">
        <v>42948</v>
      </c>
      <c r="B7" s="1" t="s">
        <v>2417</v>
      </c>
      <c r="C7" s="8">
        <v>1099</v>
      </c>
      <c r="D7" s="17">
        <v>1</v>
      </c>
      <c r="E7" s="8"/>
      <c r="F7" s="14"/>
      <c r="G7" s="10">
        <f t="shared" si="0"/>
        <v>235513.41999999995</v>
      </c>
      <c r="H7" s="85" t="s">
        <v>2418</v>
      </c>
      <c r="I7" s="113" t="s">
        <v>1091</v>
      </c>
      <c r="J7" s="113"/>
      <c r="K7" s="113"/>
    </row>
    <row r="8" spans="1:11">
      <c r="A8" s="7">
        <v>42948</v>
      </c>
      <c r="B8" s="1" t="s">
        <v>2419</v>
      </c>
      <c r="C8" s="8"/>
      <c r="D8" s="17"/>
      <c r="E8" s="8">
        <v>225000</v>
      </c>
      <c r="F8" s="14">
        <v>7</v>
      </c>
      <c r="G8" s="10">
        <f t="shared" si="0"/>
        <v>10513.419999999955</v>
      </c>
      <c r="H8" s="85"/>
      <c r="I8" s="113"/>
      <c r="J8" s="113"/>
      <c r="K8" s="113"/>
    </row>
    <row r="9" spans="1:11">
      <c r="A9" s="7">
        <v>42948</v>
      </c>
      <c r="B9" s="1" t="s">
        <v>2420</v>
      </c>
      <c r="C9" s="8">
        <v>2500</v>
      </c>
      <c r="D9" s="17">
        <v>4</v>
      </c>
      <c r="E9" s="8"/>
      <c r="F9" s="14"/>
      <c r="G9" s="10">
        <f t="shared" si="0"/>
        <v>13013.419999999955</v>
      </c>
      <c r="H9" s="85" t="s">
        <v>2421</v>
      </c>
      <c r="I9" s="113" t="s">
        <v>2422</v>
      </c>
      <c r="J9" s="113" t="s">
        <v>2423</v>
      </c>
      <c r="K9" s="113"/>
    </row>
    <row r="10" spans="1:11">
      <c r="A10" s="7">
        <v>42949</v>
      </c>
      <c r="B10" s="1" t="s">
        <v>2424</v>
      </c>
      <c r="C10" s="8">
        <v>16134.92</v>
      </c>
      <c r="D10" s="17">
        <v>2</v>
      </c>
      <c r="E10" s="8"/>
      <c r="F10" s="14"/>
      <c r="G10" s="10">
        <f t="shared" si="0"/>
        <v>29148.339999999953</v>
      </c>
      <c r="H10" s="85" t="s">
        <v>2425</v>
      </c>
      <c r="I10" s="113"/>
      <c r="J10" s="113"/>
      <c r="K10" s="113"/>
    </row>
    <row r="11" spans="1:11">
      <c r="A11" s="3">
        <v>42949</v>
      </c>
      <c r="B11" s="4" t="s">
        <v>2426</v>
      </c>
      <c r="C11" s="5"/>
      <c r="D11" s="17"/>
      <c r="E11" s="5">
        <v>137.75</v>
      </c>
      <c r="F11" s="14">
        <v>28</v>
      </c>
      <c r="G11" s="5">
        <f t="shared" si="0"/>
        <v>29010.589999999953</v>
      </c>
      <c r="H11" s="85"/>
      <c r="I11" s="113"/>
      <c r="J11" s="113"/>
      <c r="K11" s="113"/>
    </row>
    <row r="12" spans="1:11">
      <c r="A12" s="3">
        <v>42949</v>
      </c>
      <c r="B12" s="6" t="s">
        <v>2427</v>
      </c>
      <c r="C12" s="5"/>
      <c r="D12" s="17"/>
      <c r="E12" s="5">
        <v>22.04</v>
      </c>
      <c r="F12" s="14">
        <v>28</v>
      </c>
      <c r="G12" s="5">
        <f t="shared" si="0"/>
        <v>28988.549999999952</v>
      </c>
      <c r="H12" s="85"/>
      <c r="I12" s="113"/>
      <c r="J12" s="113"/>
      <c r="K12" s="113"/>
    </row>
    <row r="13" spans="1:11">
      <c r="A13" s="3">
        <v>42949</v>
      </c>
      <c r="B13" s="4" t="s">
        <v>2428</v>
      </c>
      <c r="C13" s="5"/>
      <c r="D13" s="17"/>
      <c r="E13" s="5">
        <v>107.66</v>
      </c>
      <c r="F13" s="14">
        <v>28</v>
      </c>
      <c r="G13" s="5">
        <f t="shared" si="0"/>
        <v>28880.889999999952</v>
      </c>
      <c r="H13" s="85"/>
      <c r="I13" s="113"/>
      <c r="J13" s="113"/>
      <c r="K13" s="113"/>
    </row>
    <row r="14" spans="1:11">
      <c r="A14" s="3">
        <v>42949</v>
      </c>
      <c r="B14" s="6" t="s">
        <v>2429</v>
      </c>
      <c r="C14" s="5"/>
      <c r="D14" s="17"/>
      <c r="E14" s="5">
        <v>17.22</v>
      </c>
      <c r="F14" s="14">
        <v>28</v>
      </c>
      <c r="G14" s="5">
        <f t="shared" si="0"/>
        <v>28863.669999999951</v>
      </c>
      <c r="H14" s="85"/>
      <c r="I14" s="113"/>
      <c r="J14" s="113"/>
      <c r="K14" s="113"/>
    </row>
    <row r="15" spans="1:11">
      <c r="A15" s="7">
        <v>42949</v>
      </c>
      <c r="B15" s="1" t="s">
        <v>2430</v>
      </c>
      <c r="C15" s="8"/>
      <c r="D15" s="17"/>
      <c r="E15" s="8">
        <v>18000</v>
      </c>
      <c r="F15" s="14">
        <v>1</v>
      </c>
      <c r="G15" s="10">
        <f t="shared" si="0"/>
        <v>10863.669999999951</v>
      </c>
      <c r="H15" s="85"/>
      <c r="I15" s="113"/>
      <c r="J15" s="113"/>
      <c r="K15" s="113"/>
    </row>
    <row r="16" spans="1:11">
      <c r="A16" s="7">
        <v>42949</v>
      </c>
      <c r="B16" s="1" t="s">
        <v>2431</v>
      </c>
      <c r="C16" s="8">
        <v>3250</v>
      </c>
      <c r="D16" s="17">
        <v>43</v>
      </c>
      <c r="E16" s="8"/>
      <c r="F16" s="14"/>
      <c r="G16" s="10">
        <f t="shared" si="0"/>
        <v>14113.669999999951</v>
      </c>
      <c r="H16" s="85" t="s">
        <v>2432</v>
      </c>
      <c r="I16" s="113" t="s">
        <v>2433</v>
      </c>
      <c r="J16" s="113"/>
      <c r="K16" s="113"/>
    </row>
    <row r="17" spans="1:11">
      <c r="A17" s="7">
        <v>42949</v>
      </c>
      <c r="B17" s="1" t="s">
        <v>2434</v>
      </c>
      <c r="C17" s="8">
        <v>0</v>
      </c>
      <c r="D17" s="17"/>
      <c r="E17" s="8"/>
      <c r="F17" s="14"/>
      <c r="G17" s="10">
        <f t="shared" si="0"/>
        <v>14113.669999999951</v>
      </c>
      <c r="H17" s="85"/>
      <c r="I17" s="113"/>
      <c r="J17" s="113"/>
      <c r="K17" s="113"/>
    </row>
    <row r="18" spans="1:11">
      <c r="A18" s="7">
        <v>42950</v>
      </c>
      <c r="B18" s="1" t="s">
        <v>2435</v>
      </c>
      <c r="C18" s="8">
        <v>23037.54</v>
      </c>
      <c r="D18" s="17">
        <v>3</v>
      </c>
      <c r="E18" s="8"/>
      <c r="F18" s="14"/>
      <c r="G18" s="10">
        <f t="shared" si="0"/>
        <v>37151.209999999948</v>
      </c>
      <c r="H18" s="85" t="s">
        <v>2436</v>
      </c>
      <c r="I18" s="113"/>
      <c r="J18" s="113"/>
      <c r="K18" s="113"/>
    </row>
    <row r="19" spans="1:11">
      <c r="A19" s="3">
        <v>42950</v>
      </c>
      <c r="B19" s="4" t="s">
        <v>2437</v>
      </c>
      <c r="C19" s="5"/>
      <c r="D19" s="17"/>
      <c r="E19" s="5">
        <v>235.72</v>
      </c>
      <c r="F19" s="14">
        <v>28</v>
      </c>
      <c r="G19" s="5">
        <f t="shared" si="0"/>
        <v>36915.489999999947</v>
      </c>
      <c r="H19" s="85"/>
      <c r="I19" s="113"/>
      <c r="J19" s="113"/>
      <c r="K19" s="113"/>
    </row>
    <row r="20" spans="1:11">
      <c r="A20" s="3">
        <v>42950</v>
      </c>
      <c r="B20" s="6" t="s">
        <v>2438</v>
      </c>
      <c r="C20" s="5"/>
      <c r="D20" s="17"/>
      <c r="E20" s="5">
        <v>37.72</v>
      </c>
      <c r="F20" s="14">
        <v>28</v>
      </c>
      <c r="G20" s="5">
        <f t="shared" si="0"/>
        <v>36877.769999999946</v>
      </c>
      <c r="H20" s="85"/>
      <c r="I20" s="113"/>
      <c r="J20" s="113"/>
      <c r="K20" s="113"/>
    </row>
    <row r="21" spans="1:11">
      <c r="A21" s="3">
        <v>42950</v>
      </c>
      <c r="B21" s="4" t="s">
        <v>2439</v>
      </c>
      <c r="C21" s="5"/>
      <c r="D21" s="17"/>
      <c r="E21" s="5">
        <v>133.91999999999999</v>
      </c>
      <c r="F21" s="14">
        <v>28</v>
      </c>
      <c r="G21" s="5">
        <f t="shared" si="0"/>
        <v>36743.849999999948</v>
      </c>
      <c r="H21" s="85"/>
      <c r="I21" s="113"/>
      <c r="J21" s="113"/>
      <c r="K21" s="113"/>
    </row>
    <row r="22" spans="1:11">
      <c r="A22" s="3">
        <v>42950</v>
      </c>
      <c r="B22" s="6" t="s">
        <v>2440</v>
      </c>
      <c r="C22" s="5"/>
      <c r="D22" s="17"/>
      <c r="E22" s="5">
        <v>21.43</v>
      </c>
      <c r="F22" s="14">
        <v>28</v>
      </c>
      <c r="G22" s="5">
        <f t="shared" si="0"/>
        <v>36722.419999999947</v>
      </c>
      <c r="H22" s="85"/>
      <c r="I22" s="113"/>
      <c r="J22" s="113"/>
      <c r="K22" s="113"/>
    </row>
    <row r="23" spans="1:11">
      <c r="A23" s="114">
        <v>42950</v>
      </c>
      <c r="B23" s="115" t="s">
        <v>2441</v>
      </c>
      <c r="C23" s="116"/>
      <c r="D23" s="120"/>
      <c r="E23" s="116">
        <v>26000</v>
      </c>
      <c r="F23" s="121">
        <v>2</v>
      </c>
      <c r="G23" s="10">
        <f t="shared" si="0"/>
        <v>10722.419999999947</v>
      </c>
      <c r="H23" s="85"/>
      <c r="I23" s="113"/>
      <c r="J23" s="113"/>
      <c r="K23" s="113"/>
    </row>
    <row r="24" spans="1:11">
      <c r="A24" s="114">
        <v>42950</v>
      </c>
      <c r="B24" s="115" t="s">
        <v>2442</v>
      </c>
      <c r="C24" s="116">
        <v>404000</v>
      </c>
      <c r="D24" s="120">
        <v>7</v>
      </c>
      <c r="E24" s="116"/>
      <c r="F24" s="121"/>
      <c r="G24" s="10">
        <f t="shared" si="0"/>
        <v>414722.41999999993</v>
      </c>
      <c r="H24" s="85" t="s">
        <v>2443</v>
      </c>
      <c r="I24" s="113"/>
      <c r="J24" s="113"/>
      <c r="K24" s="113"/>
    </row>
    <row r="25" spans="1:11">
      <c r="A25" s="114">
        <v>42950</v>
      </c>
      <c r="B25" s="115" t="s">
        <v>2444</v>
      </c>
      <c r="C25" s="116">
        <v>1169</v>
      </c>
      <c r="D25" s="120">
        <v>5</v>
      </c>
      <c r="E25" s="116"/>
      <c r="F25" s="121"/>
      <c r="G25" s="10">
        <f t="shared" si="0"/>
        <v>415891.41999999993</v>
      </c>
      <c r="H25" s="85" t="s">
        <v>2445</v>
      </c>
      <c r="I25" s="113" t="s">
        <v>1527</v>
      </c>
      <c r="J25" s="113"/>
      <c r="K25" s="113"/>
    </row>
    <row r="26" spans="1:11">
      <c r="A26" s="3">
        <v>42951</v>
      </c>
      <c r="B26" s="4" t="s">
        <v>2446</v>
      </c>
      <c r="C26" s="5"/>
      <c r="D26" s="17"/>
      <c r="E26" s="5">
        <v>163.77000000000001</v>
      </c>
      <c r="F26" s="14">
        <v>28</v>
      </c>
      <c r="G26" s="5">
        <f t="shared" si="0"/>
        <v>415727.64999999991</v>
      </c>
      <c r="H26" s="85"/>
      <c r="I26" s="113"/>
      <c r="J26" s="113"/>
      <c r="K26" s="113"/>
    </row>
    <row r="27" spans="1:11">
      <c r="A27" s="3">
        <v>42951</v>
      </c>
      <c r="B27" s="6" t="s">
        <v>2447</v>
      </c>
      <c r="C27" s="5"/>
      <c r="D27" s="17"/>
      <c r="E27" s="5">
        <v>26.21</v>
      </c>
      <c r="F27" s="14">
        <v>28</v>
      </c>
      <c r="G27" s="5">
        <f t="shared" si="0"/>
        <v>415701.43999999989</v>
      </c>
      <c r="H27" s="85"/>
      <c r="I27" s="113"/>
      <c r="J27" s="113"/>
      <c r="K27" s="113"/>
    </row>
    <row r="28" spans="1:11">
      <c r="A28" s="7">
        <v>42951</v>
      </c>
      <c r="B28" s="1" t="s">
        <v>2448</v>
      </c>
      <c r="C28" s="8">
        <v>29638.23</v>
      </c>
      <c r="D28" s="17">
        <v>6</v>
      </c>
      <c r="E28" s="8"/>
      <c r="F28" s="14"/>
      <c r="G28" s="10">
        <f t="shared" si="0"/>
        <v>445339.66999999987</v>
      </c>
      <c r="H28" s="85" t="s">
        <v>2449</v>
      </c>
      <c r="I28" s="113"/>
      <c r="J28" s="113"/>
      <c r="K28" s="113"/>
    </row>
    <row r="29" spans="1:11">
      <c r="A29" s="3">
        <v>42951</v>
      </c>
      <c r="B29" s="4" t="s">
        <v>2450</v>
      </c>
      <c r="C29" s="5"/>
      <c r="D29" s="17"/>
      <c r="E29" s="5">
        <v>243</v>
      </c>
      <c r="F29" s="14">
        <v>28</v>
      </c>
      <c r="G29" s="5">
        <f t="shared" si="0"/>
        <v>445096.66999999987</v>
      </c>
      <c r="H29" s="85"/>
      <c r="I29" s="113"/>
      <c r="J29" s="113"/>
      <c r="K29" s="113"/>
    </row>
    <row r="30" spans="1:11">
      <c r="A30" s="3">
        <v>42951</v>
      </c>
      <c r="B30" s="6" t="s">
        <v>2451</v>
      </c>
      <c r="C30" s="5"/>
      <c r="D30" s="17"/>
      <c r="E30" s="5">
        <v>38.880000000000003</v>
      </c>
      <c r="F30" s="14">
        <v>28</v>
      </c>
      <c r="G30" s="5">
        <f t="shared" si="0"/>
        <v>445057.78999999986</v>
      </c>
      <c r="H30" s="85"/>
      <c r="I30" s="113"/>
      <c r="J30" s="113"/>
      <c r="K30" s="113"/>
    </row>
    <row r="31" spans="1:11">
      <c r="A31" s="7">
        <v>42951</v>
      </c>
      <c r="B31" s="1" t="s">
        <v>2452</v>
      </c>
      <c r="C31" s="8"/>
      <c r="D31" s="17"/>
      <c r="E31" s="8">
        <v>435000</v>
      </c>
      <c r="F31" s="14">
        <v>3</v>
      </c>
      <c r="G31" s="10">
        <f t="shared" si="0"/>
        <v>10057.789999999863</v>
      </c>
      <c r="H31" s="85"/>
      <c r="I31" s="113"/>
      <c r="J31" s="113"/>
      <c r="K31" s="113"/>
    </row>
    <row r="32" spans="1:11">
      <c r="A32" s="7">
        <v>42951</v>
      </c>
      <c r="B32" s="1" t="s">
        <v>2453</v>
      </c>
      <c r="C32" s="8">
        <v>2243.7199999999998</v>
      </c>
      <c r="D32" s="17">
        <v>80</v>
      </c>
      <c r="E32" s="8"/>
      <c r="F32" s="14"/>
      <c r="G32" s="10">
        <f t="shared" si="0"/>
        <v>12301.509999999862</v>
      </c>
      <c r="H32" s="85" t="s">
        <v>2454</v>
      </c>
      <c r="I32" s="113"/>
      <c r="J32" s="113"/>
      <c r="K32" s="113" t="s">
        <v>2455</v>
      </c>
    </row>
    <row r="33" spans="1:11">
      <c r="A33" s="7">
        <v>42951</v>
      </c>
      <c r="B33" s="1" t="s">
        <v>2456</v>
      </c>
      <c r="C33" s="8">
        <v>30000</v>
      </c>
      <c r="D33" s="17">
        <v>10</v>
      </c>
      <c r="E33" s="8"/>
      <c r="F33" s="14"/>
      <c r="G33" s="10">
        <f t="shared" si="0"/>
        <v>42301.509999999864</v>
      </c>
      <c r="H33" s="85" t="s">
        <v>2457</v>
      </c>
      <c r="I33" s="113"/>
      <c r="J33" s="113"/>
      <c r="K33" s="113"/>
    </row>
    <row r="34" spans="1:11">
      <c r="A34" s="7">
        <v>42951</v>
      </c>
      <c r="B34" s="1" t="s">
        <v>2458</v>
      </c>
      <c r="C34" s="8">
        <v>0</v>
      </c>
      <c r="D34" s="17"/>
      <c r="E34" s="8"/>
      <c r="F34" s="14"/>
      <c r="G34" s="10">
        <f t="shared" si="0"/>
        <v>42301.509999999864</v>
      </c>
      <c r="H34" s="85"/>
      <c r="I34" s="113"/>
      <c r="J34" s="113"/>
      <c r="K34" s="113"/>
    </row>
    <row r="35" spans="1:11">
      <c r="A35" s="7">
        <v>42951</v>
      </c>
      <c r="B35" s="1" t="s">
        <v>2459</v>
      </c>
      <c r="C35" s="8">
        <v>2800</v>
      </c>
      <c r="D35" s="17">
        <v>11</v>
      </c>
      <c r="E35" s="8"/>
      <c r="F35" s="14"/>
      <c r="G35" s="10">
        <f t="shared" si="0"/>
        <v>45101.509999999864</v>
      </c>
      <c r="H35" s="85" t="s">
        <v>2460</v>
      </c>
      <c r="I35" s="113"/>
      <c r="J35" s="113"/>
      <c r="K35" s="113"/>
    </row>
    <row r="36" spans="1:11">
      <c r="A36" s="7">
        <v>42951</v>
      </c>
      <c r="B36" s="1" t="s">
        <v>2461</v>
      </c>
      <c r="C36" s="8">
        <v>0</v>
      </c>
      <c r="D36" s="17"/>
      <c r="E36" s="8"/>
      <c r="F36" s="14"/>
      <c r="G36" s="10">
        <f t="shared" si="0"/>
        <v>45101.509999999864</v>
      </c>
      <c r="H36" s="85"/>
      <c r="I36" s="113"/>
      <c r="J36" s="113"/>
      <c r="K36" s="113"/>
    </row>
    <row r="37" spans="1:11">
      <c r="A37" s="7">
        <v>42951</v>
      </c>
      <c r="B37" s="1" t="s">
        <v>2462</v>
      </c>
      <c r="C37" s="8">
        <v>195043.23</v>
      </c>
      <c r="D37" s="17">
        <v>9</v>
      </c>
      <c r="E37" s="8"/>
      <c r="F37" s="14"/>
      <c r="G37" s="10">
        <f t="shared" si="0"/>
        <v>240144.73999999987</v>
      </c>
      <c r="H37" s="85" t="s">
        <v>2463</v>
      </c>
      <c r="I37" s="113"/>
      <c r="J37" s="113"/>
      <c r="K37" s="113"/>
    </row>
    <row r="38" spans="1:11">
      <c r="A38" s="7">
        <v>42954</v>
      </c>
      <c r="B38" s="1" t="s">
        <v>2464</v>
      </c>
      <c r="C38" s="8">
        <v>24001.19</v>
      </c>
      <c r="D38" s="17">
        <v>8</v>
      </c>
      <c r="E38" s="8"/>
      <c r="F38" s="14"/>
      <c r="G38" s="10">
        <f t="shared" si="0"/>
        <v>264145.92999999988</v>
      </c>
      <c r="H38" s="85" t="s">
        <v>2465</v>
      </c>
      <c r="I38" s="113"/>
      <c r="J38" s="113"/>
      <c r="K38" s="113"/>
    </row>
    <row r="39" spans="1:11">
      <c r="A39" s="3">
        <v>42954</v>
      </c>
      <c r="B39" s="4" t="s">
        <v>2466</v>
      </c>
      <c r="C39" s="5"/>
      <c r="D39" s="17"/>
      <c r="E39" s="5">
        <v>368.79</v>
      </c>
      <c r="F39" s="14">
        <v>28</v>
      </c>
      <c r="G39" s="5">
        <f t="shared" si="0"/>
        <v>263777.1399999999</v>
      </c>
      <c r="H39" s="85"/>
      <c r="I39" s="113"/>
      <c r="J39" s="113"/>
      <c r="K39" s="113"/>
    </row>
    <row r="40" spans="1:11">
      <c r="A40" s="3">
        <v>42954</v>
      </c>
      <c r="B40" s="6" t="s">
        <v>2467</v>
      </c>
      <c r="C40" s="5"/>
      <c r="D40" s="17"/>
      <c r="E40" s="5">
        <v>59.01</v>
      </c>
      <c r="F40" s="14">
        <v>28</v>
      </c>
      <c r="G40" s="5">
        <f t="shared" si="0"/>
        <v>263718.12999999989</v>
      </c>
      <c r="H40" s="85"/>
      <c r="I40" s="113"/>
      <c r="J40" s="113"/>
      <c r="K40" s="113"/>
    </row>
    <row r="41" spans="1:11">
      <c r="A41" s="3">
        <v>42954</v>
      </c>
      <c r="B41" s="4" t="s">
        <v>2468</v>
      </c>
      <c r="C41" s="5"/>
      <c r="D41" s="17"/>
      <c r="E41" s="5">
        <v>77.069999999999993</v>
      </c>
      <c r="F41" s="14">
        <v>28</v>
      </c>
      <c r="G41" s="5">
        <f t="shared" si="0"/>
        <v>263641.05999999988</v>
      </c>
      <c r="H41" s="85"/>
      <c r="I41" s="113"/>
      <c r="J41" s="113"/>
      <c r="K41" s="113"/>
    </row>
    <row r="42" spans="1:11">
      <c r="A42" s="3">
        <v>42954</v>
      </c>
      <c r="B42" s="6" t="s">
        <v>2469</v>
      </c>
      <c r="C42" s="5"/>
      <c r="D42" s="17"/>
      <c r="E42" s="5">
        <v>12.33</v>
      </c>
      <c r="F42" s="14">
        <v>28</v>
      </c>
      <c r="G42" s="5">
        <f t="shared" si="0"/>
        <v>263628.72999999986</v>
      </c>
      <c r="H42" s="85"/>
      <c r="I42" s="113"/>
      <c r="J42" s="113"/>
      <c r="K42" s="113"/>
    </row>
    <row r="43" spans="1:11">
      <c r="A43" s="7">
        <v>42954</v>
      </c>
      <c r="B43" s="1" t="s">
        <v>2470</v>
      </c>
      <c r="C43" s="8">
        <v>29676</v>
      </c>
      <c r="D43" s="17">
        <v>12</v>
      </c>
      <c r="E43" s="8"/>
      <c r="F43" s="14"/>
      <c r="G43" s="10">
        <f t="shared" si="0"/>
        <v>293304.72999999986</v>
      </c>
      <c r="H43" s="85" t="s">
        <v>2471</v>
      </c>
      <c r="I43" s="113"/>
      <c r="J43" s="113"/>
      <c r="K43" s="113"/>
    </row>
    <row r="44" spans="1:11">
      <c r="A44" s="3">
        <v>42954</v>
      </c>
      <c r="B44" s="4" t="s">
        <v>2472</v>
      </c>
      <c r="C44" s="5"/>
      <c r="D44" s="17"/>
      <c r="E44" s="5">
        <v>484.73</v>
      </c>
      <c r="F44" s="14">
        <v>28</v>
      </c>
      <c r="G44" s="5">
        <f t="shared" si="0"/>
        <v>292819.99999999988</v>
      </c>
      <c r="H44" s="85"/>
      <c r="I44" s="113"/>
      <c r="J44" s="113"/>
      <c r="K44" s="113"/>
    </row>
    <row r="45" spans="1:11">
      <c r="A45" s="3">
        <v>42954</v>
      </c>
      <c r="B45" s="6" t="s">
        <v>2473</v>
      </c>
      <c r="C45" s="5"/>
      <c r="D45" s="17"/>
      <c r="E45" s="5">
        <v>77.56</v>
      </c>
      <c r="F45" s="14">
        <v>28</v>
      </c>
      <c r="G45" s="5">
        <f t="shared" si="0"/>
        <v>292742.43999999989</v>
      </c>
      <c r="H45" s="85"/>
      <c r="I45" s="113"/>
      <c r="J45" s="113"/>
      <c r="K45" s="113"/>
    </row>
    <row r="46" spans="1:11">
      <c r="A46" s="3">
        <v>42954</v>
      </c>
      <c r="B46" s="4" t="s">
        <v>2474</v>
      </c>
      <c r="C46" s="5"/>
      <c r="D46" s="17"/>
      <c r="E46" s="5">
        <v>80.72</v>
      </c>
      <c r="F46" s="14">
        <v>28</v>
      </c>
      <c r="G46" s="5">
        <f t="shared" si="0"/>
        <v>292661.71999999991</v>
      </c>
      <c r="H46" s="85"/>
      <c r="I46" s="113"/>
      <c r="J46" s="113"/>
      <c r="K46" s="113"/>
    </row>
    <row r="47" spans="1:11">
      <c r="A47" s="3">
        <v>42954</v>
      </c>
      <c r="B47" s="6" t="s">
        <v>2475</v>
      </c>
      <c r="C47" s="5"/>
      <c r="D47" s="17"/>
      <c r="E47" s="5">
        <v>12.91</v>
      </c>
      <c r="F47" s="14">
        <v>28</v>
      </c>
      <c r="G47" s="5">
        <f t="shared" si="0"/>
        <v>292648.80999999994</v>
      </c>
      <c r="H47" s="85"/>
      <c r="I47" s="113"/>
      <c r="J47" s="113"/>
      <c r="K47" s="113"/>
    </row>
    <row r="48" spans="1:11">
      <c r="A48" s="7">
        <v>42954</v>
      </c>
      <c r="B48" s="1" t="s">
        <v>2476</v>
      </c>
      <c r="C48" s="8">
        <v>6000</v>
      </c>
      <c r="D48" s="17">
        <v>18</v>
      </c>
      <c r="E48" s="8"/>
      <c r="F48" s="14"/>
      <c r="G48" s="10">
        <f t="shared" si="0"/>
        <v>298648.80999999994</v>
      </c>
      <c r="H48" s="85" t="s">
        <v>2477</v>
      </c>
      <c r="I48" s="113"/>
      <c r="J48" s="113" t="s">
        <v>2478</v>
      </c>
      <c r="K48" s="113"/>
    </row>
    <row r="49" spans="1:11">
      <c r="A49" s="7">
        <v>42954</v>
      </c>
      <c r="B49" s="1" t="s">
        <v>2479</v>
      </c>
      <c r="C49" s="8"/>
      <c r="D49" s="17"/>
      <c r="E49" s="8">
        <v>288000</v>
      </c>
      <c r="F49" s="14">
        <v>4</v>
      </c>
      <c r="G49" s="10">
        <f t="shared" si="0"/>
        <v>10648.809999999939</v>
      </c>
      <c r="H49" s="85"/>
      <c r="I49" s="113"/>
      <c r="J49" s="113"/>
      <c r="K49" s="113"/>
    </row>
    <row r="50" spans="1:11">
      <c r="A50" s="7">
        <v>42955</v>
      </c>
      <c r="B50" s="1" t="s">
        <v>2480</v>
      </c>
      <c r="C50" s="8">
        <v>13963.03</v>
      </c>
      <c r="D50" s="17">
        <v>14</v>
      </c>
      <c r="E50" s="8"/>
      <c r="F50" s="14"/>
      <c r="G50" s="10">
        <f t="shared" si="0"/>
        <v>24611.839999999938</v>
      </c>
      <c r="H50" s="85" t="s">
        <v>2481</v>
      </c>
      <c r="I50" s="113"/>
      <c r="J50" s="113"/>
      <c r="K50" s="113"/>
    </row>
    <row r="51" spans="1:11">
      <c r="A51" s="3">
        <v>42955</v>
      </c>
      <c r="B51" s="4" t="s">
        <v>2482</v>
      </c>
      <c r="C51" s="5"/>
      <c r="D51" s="17"/>
      <c r="E51" s="5">
        <v>217.5</v>
      </c>
      <c r="F51" s="14">
        <v>28</v>
      </c>
      <c r="G51" s="5">
        <f t="shared" si="0"/>
        <v>24394.339999999938</v>
      </c>
      <c r="H51" s="85"/>
      <c r="I51" s="113"/>
      <c r="J51" s="113"/>
      <c r="K51" s="113"/>
    </row>
    <row r="52" spans="1:11">
      <c r="A52" s="3">
        <v>42955</v>
      </c>
      <c r="B52" s="6" t="s">
        <v>2483</v>
      </c>
      <c r="C52" s="5"/>
      <c r="D52" s="17"/>
      <c r="E52" s="5">
        <v>34.799999999999997</v>
      </c>
      <c r="F52" s="14">
        <v>28</v>
      </c>
      <c r="G52" s="5">
        <f t="shared" si="0"/>
        <v>24359.539999999939</v>
      </c>
      <c r="H52" s="85"/>
      <c r="I52" s="113"/>
      <c r="J52" s="113"/>
      <c r="K52" s="113"/>
    </row>
    <row r="53" spans="1:11">
      <c r="A53" s="3">
        <v>42955</v>
      </c>
      <c r="B53" s="4" t="s">
        <v>2484</v>
      </c>
      <c r="C53" s="5"/>
      <c r="D53" s="17"/>
      <c r="E53" s="5">
        <v>43.34</v>
      </c>
      <c r="F53" s="14">
        <v>28</v>
      </c>
      <c r="G53" s="5">
        <f t="shared" si="0"/>
        <v>24316.199999999939</v>
      </c>
      <c r="H53" s="85"/>
      <c r="I53" s="113"/>
      <c r="J53" s="113"/>
      <c r="K53" s="113"/>
    </row>
    <row r="54" spans="1:11">
      <c r="A54" s="3">
        <v>42955</v>
      </c>
      <c r="B54" s="6" t="s">
        <v>2485</v>
      </c>
      <c r="C54" s="5"/>
      <c r="D54" s="17"/>
      <c r="E54" s="5">
        <v>6.94</v>
      </c>
      <c r="F54" s="14">
        <v>28</v>
      </c>
      <c r="G54" s="5">
        <f t="shared" si="0"/>
        <v>24309.25999999994</v>
      </c>
      <c r="H54" s="85"/>
      <c r="I54" s="113"/>
      <c r="J54" s="113"/>
      <c r="K54" s="113"/>
    </row>
    <row r="55" spans="1:11">
      <c r="A55" s="7">
        <v>42955</v>
      </c>
      <c r="B55" s="1" t="s">
        <v>2486</v>
      </c>
      <c r="C55" s="8">
        <v>4465</v>
      </c>
      <c r="D55" s="17">
        <v>13</v>
      </c>
      <c r="E55" s="5"/>
      <c r="F55" s="14"/>
      <c r="G55" s="10">
        <f t="shared" si="0"/>
        <v>28774.25999999994</v>
      </c>
      <c r="H55" s="85" t="s">
        <v>2487</v>
      </c>
      <c r="I55" s="113"/>
      <c r="J55" s="113"/>
      <c r="K55" s="113"/>
    </row>
    <row r="56" spans="1:11">
      <c r="A56" s="7">
        <v>42955</v>
      </c>
      <c r="B56" s="1" t="s">
        <v>2488</v>
      </c>
      <c r="C56" s="8">
        <v>0</v>
      </c>
      <c r="D56" s="17"/>
      <c r="E56" s="5"/>
      <c r="F56" s="14"/>
      <c r="G56" s="10">
        <f t="shared" si="0"/>
        <v>28774.25999999994</v>
      </c>
      <c r="H56" s="85"/>
      <c r="I56" s="113"/>
      <c r="J56" s="113"/>
      <c r="K56" s="113"/>
    </row>
    <row r="57" spans="1:11">
      <c r="A57" s="7">
        <v>42955</v>
      </c>
      <c r="B57" s="1" t="s">
        <v>2489</v>
      </c>
      <c r="C57" s="8">
        <v>1970</v>
      </c>
      <c r="D57" s="17">
        <v>19</v>
      </c>
      <c r="E57" s="5"/>
      <c r="F57" s="14"/>
      <c r="G57" s="10">
        <f t="shared" si="0"/>
        <v>30744.25999999994</v>
      </c>
      <c r="H57" s="85" t="s">
        <v>2490</v>
      </c>
      <c r="I57" s="113" t="s">
        <v>342</v>
      </c>
      <c r="J57" s="113" t="s">
        <v>2491</v>
      </c>
      <c r="K57" s="113"/>
    </row>
    <row r="58" spans="1:11">
      <c r="A58" s="7">
        <v>42955</v>
      </c>
      <c r="B58" s="1" t="s">
        <v>2492</v>
      </c>
      <c r="C58" s="8">
        <v>696</v>
      </c>
      <c r="D58" s="17">
        <v>17</v>
      </c>
      <c r="E58" s="5"/>
      <c r="F58" s="14"/>
      <c r="G58" s="10">
        <f t="shared" si="0"/>
        <v>31440.25999999994</v>
      </c>
      <c r="H58" s="85" t="s">
        <v>2493</v>
      </c>
      <c r="I58" s="113" t="s">
        <v>2494</v>
      </c>
      <c r="J58" s="113" t="s">
        <v>2495</v>
      </c>
      <c r="K58" s="113"/>
    </row>
    <row r="59" spans="1:11">
      <c r="A59" s="7">
        <v>42955</v>
      </c>
      <c r="B59" s="1" t="s">
        <v>2496</v>
      </c>
      <c r="C59" s="8">
        <v>317512.19</v>
      </c>
      <c r="D59" s="17">
        <v>16</v>
      </c>
      <c r="E59" s="5"/>
      <c r="F59" s="14"/>
      <c r="G59" s="10">
        <f t="shared" si="0"/>
        <v>348952.44999999995</v>
      </c>
      <c r="H59" s="85" t="s">
        <v>2497</v>
      </c>
      <c r="I59" s="113" t="s">
        <v>2498</v>
      </c>
      <c r="J59" s="113" t="s">
        <v>2499</v>
      </c>
      <c r="K59" s="113"/>
    </row>
    <row r="60" spans="1:11">
      <c r="A60" s="7">
        <v>42955</v>
      </c>
      <c r="B60" s="1" t="s">
        <v>2500</v>
      </c>
      <c r="C60" s="8">
        <v>40000</v>
      </c>
      <c r="D60" s="17">
        <v>15</v>
      </c>
      <c r="E60" s="5"/>
      <c r="F60" s="14"/>
      <c r="G60" s="10">
        <f t="shared" si="0"/>
        <v>388952.44999999995</v>
      </c>
      <c r="H60" s="85" t="s">
        <v>2501</v>
      </c>
      <c r="I60" s="113" t="s">
        <v>2502</v>
      </c>
      <c r="J60" s="113" t="s">
        <v>2503</v>
      </c>
      <c r="K60" s="113"/>
    </row>
    <row r="61" spans="1:11">
      <c r="A61" s="7">
        <v>42955</v>
      </c>
      <c r="B61" s="1" t="s">
        <v>2504</v>
      </c>
      <c r="C61" s="8">
        <v>17688.25</v>
      </c>
      <c r="D61" s="17">
        <v>40</v>
      </c>
      <c r="E61" s="5"/>
      <c r="F61" s="14"/>
      <c r="G61" s="10">
        <f t="shared" si="0"/>
        <v>406640.69999999995</v>
      </c>
      <c r="H61" s="85" t="s">
        <v>2505</v>
      </c>
      <c r="I61" s="113" t="s">
        <v>2506</v>
      </c>
      <c r="J61" s="113"/>
      <c r="K61" s="113"/>
    </row>
    <row r="62" spans="1:11">
      <c r="A62" s="7">
        <v>42956</v>
      </c>
      <c r="B62" s="1" t="s">
        <v>2507</v>
      </c>
      <c r="C62" s="8">
        <v>3382.21</v>
      </c>
      <c r="D62" s="17">
        <v>20</v>
      </c>
      <c r="E62" s="8"/>
      <c r="F62" s="14"/>
      <c r="G62" s="10">
        <f t="shared" si="0"/>
        <v>410022.91</v>
      </c>
      <c r="H62" s="85" t="s">
        <v>2508</v>
      </c>
      <c r="I62" s="113"/>
      <c r="J62" s="113"/>
      <c r="K62" s="113"/>
    </row>
    <row r="63" spans="1:11">
      <c r="A63" s="3">
        <v>42956</v>
      </c>
      <c r="B63" s="4" t="s">
        <v>2509</v>
      </c>
      <c r="C63" s="5"/>
      <c r="D63" s="17"/>
      <c r="E63" s="5">
        <v>10.07</v>
      </c>
      <c r="F63" s="14">
        <v>28</v>
      </c>
      <c r="G63" s="5">
        <f t="shared" si="0"/>
        <v>410012.83999999997</v>
      </c>
      <c r="H63" s="85"/>
      <c r="I63" s="113"/>
      <c r="J63" s="113"/>
      <c r="K63" s="113"/>
    </row>
    <row r="64" spans="1:11">
      <c r="A64" s="3">
        <v>42956</v>
      </c>
      <c r="B64" s="6" t="s">
        <v>2510</v>
      </c>
      <c r="C64" s="5"/>
      <c r="D64" s="17"/>
      <c r="E64" s="5">
        <v>1.61</v>
      </c>
      <c r="F64" s="14">
        <v>28</v>
      </c>
      <c r="G64" s="5">
        <f t="shared" si="0"/>
        <v>410011.23</v>
      </c>
      <c r="H64" s="85"/>
      <c r="I64" s="113"/>
      <c r="J64" s="113"/>
      <c r="K64" s="113"/>
    </row>
    <row r="65" spans="1:11">
      <c r="A65" s="3">
        <v>42956</v>
      </c>
      <c r="B65" s="4" t="s">
        <v>2511</v>
      </c>
      <c r="C65" s="5"/>
      <c r="D65" s="17"/>
      <c r="E65" s="5">
        <v>32.1</v>
      </c>
      <c r="F65" s="14">
        <v>28</v>
      </c>
      <c r="G65" s="5">
        <f t="shared" si="0"/>
        <v>409979.13</v>
      </c>
      <c r="H65" s="85"/>
      <c r="I65" s="113"/>
      <c r="J65" s="113"/>
      <c r="K65" s="113"/>
    </row>
    <row r="66" spans="1:11">
      <c r="A66" s="3">
        <v>42956</v>
      </c>
      <c r="B66" s="6" t="s">
        <v>2512</v>
      </c>
      <c r="C66" s="5"/>
      <c r="D66" s="17"/>
      <c r="E66" s="5">
        <v>5.14</v>
      </c>
      <c r="F66" s="14">
        <v>28</v>
      </c>
      <c r="G66" s="5">
        <f t="shared" si="0"/>
        <v>409973.99</v>
      </c>
      <c r="H66" s="85"/>
      <c r="I66" s="113"/>
      <c r="J66" s="113"/>
      <c r="K66" s="113"/>
    </row>
    <row r="67" spans="1:11">
      <c r="A67" s="7">
        <v>42956</v>
      </c>
      <c r="B67" s="1" t="s">
        <v>2513</v>
      </c>
      <c r="C67" s="8"/>
      <c r="D67" s="17"/>
      <c r="E67" s="8">
        <v>399000</v>
      </c>
      <c r="F67" s="14">
        <v>5</v>
      </c>
      <c r="G67" s="5">
        <f t="shared" si="0"/>
        <v>10973.989999999991</v>
      </c>
      <c r="H67" s="85"/>
      <c r="I67" s="113"/>
      <c r="J67" s="113"/>
      <c r="K67" s="113"/>
    </row>
    <row r="68" spans="1:11">
      <c r="A68" s="7">
        <v>42956</v>
      </c>
      <c r="B68" s="1" t="s">
        <v>2514</v>
      </c>
      <c r="C68" s="8">
        <v>2480</v>
      </c>
      <c r="D68" s="17">
        <v>27</v>
      </c>
      <c r="E68" s="8"/>
      <c r="F68" s="14"/>
      <c r="G68" s="10">
        <f t="shared" si="0"/>
        <v>13453.989999999991</v>
      </c>
      <c r="H68" s="85" t="s">
        <v>2515</v>
      </c>
      <c r="I68" s="113" t="s">
        <v>1091</v>
      </c>
      <c r="J68" s="113" t="s">
        <v>2516</v>
      </c>
      <c r="K68" s="113"/>
    </row>
    <row r="69" spans="1:11">
      <c r="A69" s="7">
        <v>42956</v>
      </c>
      <c r="B69" s="1" t="s">
        <v>2517</v>
      </c>
      <c r="C69" s="8">
        <v>80000</v>
      </c>
      <c r="D69" s="17">
        <v>23</v>
      </c>
      <c r="E69" s="8"/>
      <c r="F69" s="14"/>
      <c r="G69" s="10">
        <f t="shared" ref="G69:G132" si="1">+G68+C69-E69</f>
        <v>93453.989999999991</v>
      </c>
      <c r="H69" s="85" t="s">
        <v>2518</v>
      </c>
      <c r="I69" s="113" t="s">
        <v>2502</v>
      </c>
      <c r="J69" s="113" t="s">
        <v>2503</v>
      </c>
      <c r="K69" s="113"/>
    </row>
    <row r="70" spans="1:11">
      <c r="A70" s="3">
        <v>42957</v>
      </c>
      <c r="B70" s="6" t="s">
        <v>2519</v>
      </c>
      <c r="C70" s="5"/>
      <c r="D70" s="17"/>
      <c r="E70" s="5">
        <v>12.29</v>
      </c>
      <c r="F70" s="14">
        <v>28</v>
      </c>
      <c r="G70" s="5">
        <f t="shared" si="1"/>
        <v>93441.7</v>
      </c>
      <c r="H70" s="85"/>
      <c r="I70" s="113"/>
      <c r="J70" s="113"/>
      <c r="K70" s="113"/>
    </row>
    <row r="71" spans="1:11">
      <c r="A71" s="3">
        <v>42957</v>
      </c>
      <c r="B71" s="4" t="s">
        <v>2520</v>
      </c>
      <c r="C71" s="5"/>
      <c r="D71" s="17"/>
      <c r="E71" s="5">
        <v>76.8</v>
      </c>
      <c r="F71" s="14">
        <v>28</v>
      </c>
      <c r="G71" s="5">
        <f t="shared" si="1"/>
        <v>93364.9</v>
      </c>
      <c r="H71" s="85"/>
      <c r="I71" s="113"/>
      <c r="J71" s="113"/>
      <c r="K71" s="113"/>
    </row>
    <row r="72" spans="1:11">
      <c r="A72" s="7">
        <v>42957</v>
      </c>
      <c r="B72" s="1" t="s">
        <v>2521</v>
      </c>
      <c r="C72" s="8">
        <v>7445.76</v>
      </c>
      <c r="D72" s="17">
        <v>21</v>
      </c>
      <c r="E72" s="8"/>
      <c r="F72" s="14"/>
      <c r="G72" s="10">
        <f t="shared" si="1"/>
        <v>100810.65999999999</v>
      </c>
      <c r="H72" s="85" t="s">
        <v>2522</v>
      </c>
      <c r="I72" s="113"/>
      <c r="J72" s="113"/>
      <c r="K72" s="113"/>
    </row>
    <row r="73" spans="1:11">
      <c r="A73" s="3">
        <v>42957</v>
      </c>
      <c r="B73" s="4" t="s">
        <v>2523</v>
      </c>
      <c r="C73" s="5"/>
      <c r="D73" s="17"/>
      <c r="E73" s="5">
        <v>37.42</v>
      </c>
      <c r="F73" s="14">
        <v>28</v>
      </c>
      <c r="G73" s="5">
        <f t="shared" si="1"/>
        <v>100773.23999999999</v>
      </c>
      <c r="H73" s="85"/>
      <c r="I73" s="113"/>
      <c r="J73" s="113"/>
      <c r="K73" s="113"/>
    </row>
    <row r="74" spans="1:11">
      <c r="A74" s="3">
        <v>42957</v>
      </c>
      <c r="B74" s="6" t="s">
        <v>2524</v>
      </c>
      <c r="C74" s="5"/>
      <c r="D74" s="17"/>
      <c r="E74" s="5">
        <v>5.99</v>
      </c>
      <c r="F74" s="14">
        <v>28</v>
      </c>
      <c r="G74" s="5">
        <f t="shared" si="1"/>
        <v>100767.24999999999</v>
      </c>
      <c r="H74" s="85"/>
      <c r="I74" s="113"/>
      <c r="J74" s="113"/>
      <c r="K74" s="113"/>
    </row>
    <row r="75" spans="1:11">
      <c r="A75" s="3">
        <v>42957</v>
      </c>
      <c r="B75" s="4" t="s">
        <v>2525</v>
      </c>
      <c r="C75" s="5"/>
      <c r="D75" s="17"/>
      <c r="E75" s="5">
        <v>11.87</v>
      </c>
      <c r="F75" s="14">
        <v>28</v>
      </c>
      <c r="G75" s="5">
        <f t="shared" si="1"/>
        <v>100755.37999999999</v>
      </c>
      <c r="H75" s="85"/>
      <c r="I75" s="113"/>
      <c r="J75" s="113"/>
      <c r="K75" s="113"/>
    </row>
    <row r="76" spans="1:11">
      <c r="A76" s="3">
        <v>42957</v>
      </c>
      <c r="B76" s="6" t="s">
        <v>2526</v>
      </c>
      <c r="C76" s="5"/>
      <c r="D76" s="17"/>
      <c r="E76" s="5">
        <v>1.9</v>
      </c>
      <c r="F76" s="14">
        <v>28</v>
      </c>
      <c r="G76" s="5">
        <f t="shared" si="1"/>
        <v>100753.48</v>
      </c>
      <c r="H76" s="85"/>
      <c r="I76" s="113"/>
      <c r="J76" s="113"/>
      <c r="K76" s="113"/>
    </row>
    <row r="77" spans="1:11">
      <c r="A77" s="7">
        <v>42957</v>
      </c>
      <c r="B77" s="1" t="s">
        <v>2527</v>
      </c>
      <c r="C77" s="8">
        <v>4465</v>
      </c>
      <c r="D77" s="17">
        <v>22</v>
      </c>
      <c r="E77" s="8"/>
      <c r="F77" s="14"/>
      <c r="G77" s="10">
        <f t="shared" si="1"/>
        <v>105218.48</v>
      </c>
      <c r="H77" s="85" t="s">
        <v>2528</v>
      </c>
      <c r="I77" s="113"/>
      <c r="J77" s="113"/>
      <c r="K77" s="113"/>
    </row>
    <row r="78" spans="1:11">
      <c r="A78" s="7">
        <v>42957</v>
      </c>
      <c r="B78" s="1" t="s">
        <v>2529</v>
      </c>
      <c r="C78" s="8">
        <v>0</v>
      </c>
      <c r="D78" s="17"/>
      <c r="E78" s="8"/>
      <c r="F78" s="14"/>
      <c r="G78" s="10">
        <f t="shared" si="1"/>
        <v>105218.48</v>
      </c>
      <c r="H78" s="85"/>
      <c r="I78" s="113"/>
      <c r="J78" s="113"/>
      <c r="K78" s="113"/>
    </row>
    <row r="79" spans="1:11">
      <c r="A79" s="7">
        <v>42957</v>
      </c>
      <c r="B79" s="1" t="s">
        <v>2530</v>
      </c>
      <c r="C79" s="8"/>
      <c r="D79" s="17"/>
      <c r="E79" s="8">
        <v>95000</v>
      </c>
      <c r="F79" s="14">
        <v>6</v>
      </c>
      <c r="G79" s="10">
        <f t="shared" si="1"/>
        <v>10218.479999999996</v>
      </c>
      <c r="H79" s="85" t="s">
        <v>2531</v>
      </c>
      <c r="I79" s="113"/>
      <c r="J79" s="113"/>
      <c r="K79" s="113"/>
    </row>
    <row r="80" spans="1:11">
      <c r="A80" s="7">
        <v>42957</v>
      </c>
      <c r="B80" s="1" t="s">
        <v>2532</v>
      </c>
      <c r="C80" s="8">
        <v>1970</v>
      </c>
      <c r="D80" s="17">
        <v>26</v>
      </c>
      <c r="E80" s="8"/>
      <c r="F80" s="14"/>
      <c r="G80" s="10">
        <f t="shared" si="1"/>
        <v>12188.479999999996</v>
      </c>
      <c r="H80" s="117" t="s">
        <v>2533</v>
      </c>
      <c r="I80" s="113" t="s">
        <v>2422</v>
      </c>
      <c r="J80" s="113" t="s">
        <v>2534</v>
      </c>
      <c r="K80" s="113"/>
    </row>
    <row r="81" spans="1:11">
      <c r="A81" s="7">
        <v>42957</v>
      </c>
      <c r="B81" s="1" t="s">
        <v>2535</v>
      </c>
      <c r="C81" s="8">
        <v>1099</v>
      </c>
      <c r="D81" s="17">
        <v>28</v>
      </c>
      <c r="E81" s="8"/>
      <c r="F81" s="14"/>
      <c r="G81" s="10">
        <f t="shared" si="1"/>
        <v>13287.479999999996</v>
      </c>
      <c r="H81" s="85" t="s">
        <v>2536</v>
      </c>
      <c r="I81" s="113"/>
      <c r="J81" s="113"/>
      <c r="K81" s="113"/>
    </row>
    <row r="82" spans="1:11">
      <c r="A82" s="7">
        <v>42957</v>
      </c>
      <c r="B82" s="1" t="s">
        <v>2537</v>
      </c>
      <c r="C82" s="8">
        <v>30000</v>
      </c>
      <c r="D82" s="17">
        <v>25</v>
      </c>
      <c r="E82" s="8"/>
      <c r="F82" s="14"/>
      <c r="G82" s="10">
        <f t="shared" si="1"/>
        <v>43287.479999999996</v>
      </c>
      <c r="H82" s="85" t="s">
        <v>2538</v>
      </c>
      <c r="I82" s="113" t="s">
        <v>2502</v>
      </c>
      <c r="J82" s="113" t="s">
        <v>2503</v>
      </c>
      <c r="K82" s="113"/>
    </row>
    <row r="83" spans="1:11">
      <c r="A83" s="7">
        <v>42958</v>
      </c>
      <c r="B83" s="1" t="s">
        <v>2539</v>
      </c>
      <c r="C83" s="8">
        <v>13143.05</v>
      </c>
      <c r="D83" s="17">
        <v>24</v>
      </c>
      <c r="E83" s="8"/>
      <c r="F83" s="14"/>
      <c r="G83" s="10">
        <f t="shared" si="1"/>
        <v>56430.53</v>
      </c>
      <c r="H83" s="85" t="s">
        <v>2540</v>
      </c>
      <c r="I83" s="113"/>
      <c r="J83" s="113"/>
      <c r="K83" s="113"/>
    </row>
    <row r="84" spans="1:11">
      <c r="A84" s="3">
        <v>42958</v>
      </c>
      <c r="B84" s="4" t="s">
        <v>2541</v>
      </c>
      <c r="C84" s="5"/>
      <c r="D84" s="17"/>
      <c r="E84" s="5">
        <v>146.11000000000001</v>
      </c>
      <c r="F84" s="14">
        <v>28</v>
      </c>
      <c r="G84" s="5">
        <f t="shared" si="1"/>
        <v>56284.42</v>
      </c>
      <c r="H84" s="85"/>
      <c r="I84" s="113"/>
      <c r="J84" s="113"/>
      <c r="K84" s="113"/>
    </row>
    <row r="85" spans="1:11">
      <c r="A85" s="3">
        <v>42958</v>
      </c>
      <c r="B85" s="6" t="s">
        <v>2542</v>
      </c>
      <c r="C85" s="5"/>
      <c r="D85" s="17"/>
      <c r="E85" s="5">
        <v>23.38</v>
      </c>
      <c r="F85" s="14">
        <v>28</v>
      </c>
      <c r="G85" s="5">
        <f t="shared" si="1"/>
        <v>56261.04</v>
      </c>
      <c r="H85" s="85"/>
      <c r="I85" s="113"/>
      <c r="J85" s="113"/>
      <c r="K85" s="113"/>
    </row>
    <row r="86" spans="1:11">
      <c r="A86" s="3">
        <v>42958</v>
      </c>
      <c r="B86" s="4" t="s">
        <v>2543</v>
      </c>
      <c r="C86" s="5"/>
      <c r="D86" s="17"/>
      <c r="E86" s="5">
        <v>70.510000000000005</v>
      </c>
      <c r="F86" s="14">
        <v>28</v>
      </c>
      <c r="G86" s="5">
        <f t="shared" si="1"/>
        <v>56190.53</v>
      </c>
      <c r="H86" s="85"/>
      <c r="I86" s="113"/>
      <c r="J86" s="113"/>
      <c r="K86" s="113"/>
    </row>
    <row r="87" spans="1:11">
      <c r="A87" s="3">
        <v>42958</v>
      </c>
      <c r="B87" s="6" t="s">
        <v>2544</v>
      </c>
      <c r="C87" s="5"/>
      <c r="D87" s="17"/>
      <c r="E87" s="5">
        <v>11.28</v>
      </c>
      <c r="F87" s="14">
        <v>28</v>
      </c>
      <c r="G87" s="5">
        <f t="shared" si="1"/>
        <v>56179.25</v>
      </c>
      <c r="H87" s="85"/>
      <c r="I87" s="113"/>
      <c r="J87" s="113"/>
      <c r="K87" s="113"/>
    </row>
    <row r="88" spans="1:11">
      <c r="A88" s="7">
        <v>42958</v>
      </c>
      <c r="B88" s="1" t="s">
        <v>2545</v>
      </c>
      <c r="C88" s="8"/>
      <c r="D88" s="17"/>
      <c r="E88" s="8">
        <v>46000</v>
      </c>
      <c r="F88" s="14">
        <v>8</v>
      </c>
      <c r="G88" s="10">
        <f t="shared" si="1"/>
        <v>10179.25</v>
      </c>
      <c r="H88" s="85"/>
      <c r="I88" s="113"/>
      <c r="J88" s="113"/>
      <c r="K88" s="113"/>
    </row>
    <row r="89" spans="1:11">
      <c r="A89" s="7">
        <v>42958</v>
      </c>
      <c r="B89" s="1" t="s">
        <v>2546</v>
      </c>
      <c r="C89" s="8">
        <v>130000</v>
      </c>
      <c r="D89" s="17">
        <v>30</v>
      </c>
      <c r="E89" s="8"/>
      <c r="F89" s="14"/>
      <c r="G89" s="10">
        <f t="shared" si="1"/>
        <v>140179.25</v>
      </c>
      <c r="H89" s="85" t="s">
        <v>2547</v>
      </c>
      <c r="I89" s="113"/>
      <c r="J89" s="113"/>
      <c r="K89" s="113"/>
    </row>
    <row r="90" spans="1:11">
      <c r="A90" s="7">
        <v>42961</v>
      </c>
      <c r="B90" s="1" t="s">
        <v>2548</v>
      </c>
      <c r="C90" s="8">
        <v>10942.98</v>
      </c>
      <c r="D90" s="17">
        <v>29</v>
      </c>
      <c r="E90" s="8"/>
      <c r="F90" s="14"/>
      <c r="G90" s="10">
        <f t="shared" si="1"/>
        <v>151122.23000000001</v>
      </c>
      <c r="H90" s="85" t="s">
        <v>2549</v>
      </c>
      <c r="I90" s="113"/>
      <c r="J90" s="113"/>
      <c r="K90" s="113"/>
    </row>
    <row r="91" spans="1:11">
      <c r="A91" s="3">
        <v>42961</v>
      </c>
      <c r="B91" s="4" t="s">
        <v>2550</v>
      </c>
      <c r="C91" s="5"/>
      <c r="D91" s="17"/>
      <c r="E91" s="5">
        <v>72.040000000000006</v>
      </c>
      <c r="F91" s="14">
        <v>28</v>
      </c>
      <c r="G91" s="5">
        <f t="shared" si="1"/>
        <v>151050.19</v>
      </c>
      <c r="H91" s="85"/>
      <c r="I91" s="113"/>
      <c r="J91" s="113"/>
      <c r="K91" s="113"/>
    </row>
    <row r="92" spans="1:11">
      <c r="A92" s="3">
        <v>42961</v>
      </c>
      <c r="B92" s="6" t="s">
        <v>2551</v>
      </c>
      <c r="C92" s="5"/>
      <c r="D92" s="17"/>
      <c r="E92" s="5">
        <v>11.53</v>
      </c>
      <c r="F92" s="14">
        <v>28</v>
      </c>
      <c r="G92" s="5">
        <f t="shared" si="1"/>
        <v>151038.66</v>
      </c>
      <c r="H92" s="85"/>
      <c r="I92" s="113"/>
      <c r="J92" s="113"/>
      <c r="K92" s="113"/>
    </row>
    <row r="93" spans="1:11">
      <c r="A93" s="3">
        <v>42961</v>
      </c>
      <c r="B93" s="4" t="s">
        <v>2552</v>
      </c>
      <c r="C93" s="5"/>
      <c r="D93" s="17"/>
      <c r="E93" s="5">
        <v>83.85</v>
      </c>
      <c r="F93" s="14">
        <v>28</v>
      </c>
      <c r="G93" s="5">
        <f t="shared" si="1"/>
        <v>150954.81</v>
      </c>
      <c r="H93" s="85"/>
      <c r="I93" s="113"/>
      <c r="J93" s="113"/>
      <c r="K93" s="113"/>
    </row>
    <row r="94" spans="1:11">
      <c r="A94" s="3">
        <v>42961</v>
      </c>
      <c r="B94" s="6" t="s">
        <v>2553</v>
      </c>
      <c r="C94" s="5"/>
      <c r="D94" s="17"/>
      <c r="E94" s="5">
        <v>13.42</v>
      </c>
      <c r="F94" s="14">
        <v>28</v>
      </c>
      <c r="G94" s="5">
        <f t="shared" si="1"/>
        <v>150941.38999999998</v>
      </c>
      <c r="H94" s="85"/>
      <c r="I94" s="113"/>
      <c r="J94" s="113"/>
      <c r="K94" s="113"/>
    </row>
    <row r="95" spans="1:11">
      <c r="A95" s="7">
        <v>42961</v>
      </c>
      <c r="B95" s="1" t="s">
        <v>2554</v>
      </c>
      <c r="C95" s="8">
        <v>6955.66</v>
      </c>
      <c r="D95" s="17">
        <v>32</v>
      </c>
      <c r="E95" s="8"/>
      <c r="F95" s="14"/>
      <c r="G95" s="10">
        <f t="shared" si="1"/>
        <v>157897.04999999999</v>
      </c>
      <c r="H95" s="85" t="s">
        <v>2555</v>
      </c>
      <c r="I95" s="113"/>
      <c r="J95" s="113"/>
      <c r="K95" s="113"/>
    </row>
    <row r="96" spans="1:11">
      <c r="A96" s="3">
        <v>42961</v>
      </c>
      <c r="B96" s="4" t="s">
        <v>2556</v>
      </c>
      <c r="C96" s="5"/>
      <c r="D96" s="17"/>
      <c r="E96" s="5">
        <v>107.62</v>
      </c>
      <c r="F96" s="14">
        <v>28</v>
      </c>
      <c r="G96" s="5">
        <f t="shared" si="1"/>
        <v>157789.43</v>
      </c>
      <c r="H96" s="85"/>
      <c r="I96" s="113"/>
      <c r="J96" s="113"/>
      <c r="K96" s="113"/>
    </row>
    <row r="97" spans="1:11">
      <c r="A97" s="3">
        <v>42961</v>
      </c>
      <c r="B97" s="6" t="s">
        <v>2557</v>
      </c>
      <c r="C97" s="5"/>
      <c r="D97" s="17"/>
      <c r="E97" s="5">
        <v>17.22</v>
      </c>
      <c r="F97" s="14">
        <v>28</v>
      </c>
      <c r="G97" s="5">
        <f t="shared" si="1"/>
        <v>157772.21</v>
      </c>
      <c r="H97" s="85"/>
      <c r="I97" s="113"/>
      <c r="J97" s="113"/>
      <c r="K97" s="113"/>
    </row>
    <row r="98" spans="1:11">
      <c r="A98" s="3">
        <v>42961</v>
      </c>
      <c r="B98" s="4" t="s">
        <v>2558</v>
      </c>
      <c r="C98" s="5"/>
      <c r="D98" s="17"/>
      <c r="E98" s="5">
        <v>21.96</v>
      </c>
      <c r="F98" s="14">
        <v>28</v>
      </c>
      <c r="G98" s="5">
        <f t="shared" si="1"/>
        <v>157750.25</v>
      </c>
      <c r="H98" s="85"/>
      <c r="I98" s="113"/>
      <c r="J98" s="113"/>
      <c r="K98" s="113"/>
    </row>
    <row r="99" spans="1:11">
      <c r="A99" s="3">
        <v>42961</v>
      </c>
      <c r="B99" s="6" t="s">
        <v>2559</v>
      </c>
      <c r="C99" s="5"/>
      <c r="D99" s="17"/>
      <c r="E99" s="5">
        <v>3.51</v>
      </c>
      <c r="F99" s="14">
        <v>28</v>
      </c>
      <c r="G99" s="5">
        <f t="shared" si="1"/>
        <v>157746.74</v>
      </c>
      <c r="H99" s="85"/>
      <c r="I99" s="113"/>
      <c r="J99" s="113"/>
      <c r="K99" s="113"/>
    </row>
    <row r="100" spans="1:11">
      <c r="A100" s="7">
        <v>42961</v>
      </c>
      <c r="B100" s="1" t="s">
        <v>2560</v>
      </c>
      <c r="C100" s="8"/>
      <c r="D100" s="17"/>
      <c r="E100" s="8">
        <v>147000</v>
      </c>
      <c r="F100" s="14">
        <v>9</v>
      </c>
      <c r="G100" s="10">
        <f t="shared" si="1"/>
        <v>10746.739999999991</v>
      </c>
      <c r="H100" s="85"/>
      <c r="I100" s="113"/>
      <c r="J100" s="113"/>
      <c r="K100" s="113"/>
    </row>
    <row r="101" spans="1:11">
      <c r="A101" s="7">
        <v>42961</v>
      </c>
      <c r="B101" s="1" t="s">
        <v>2561</v>
      </c>
      <c r="C101" s="8">
        <v>138785.73000000001</v>
      </c>
      <c r="D101" s="17">
        <v>36</v>
      </c>
      <c r="E101" s="8"/>
      <c r="F101" s="14"/>
      <c r="G101" s="10">
        <f t="shared" si="1"/>
        <v>149532.47</v>
      </c>
      <c r="H101" s="85" t="s">
        <v>2562</v>
      </c>
      <c r="I101" s="113" t="s">
        <v>1527</v>
      </c>
      <c r="J101" s="113" t="s">
        <v>2563</v>
      </c>
      <c r="K101" s="113"/>
    </row>
    <row r="102" spans="1:11">
      <c r="A102" s="7">
        <v>42961</v>
      </c>
      <c r="B102" s="1" t="s">
        <v>2564</v>
      </c>
      <c r="C102" s="8">
        <v>2040</v>
      </c>
      <c r="D102" s="17">
        <v>34</v>
      </c>
      <c r="E102" s="8"/>
      <c r="F102" s="14"/>
      <c r="G102" s="10">
        <f t="shared" si="1"/>
        <v>151572.47</v>
      </c>
      <c r="H102" s="85" t="s">
        <v>2565</v>
      </c>
      <c r="I102" s="113" t="s">
        <v>1527</v>
      </c>
      <c r="J102" s="113"/>
      <c r="K102" s="113"/>
    </row>
    <row r="103" spans="1:11">
      <c r="A103" s="7">
        <v>42961</v>
      </c>
      <c r="B103" s="1" t="s">
        <v>2566</v>
      </c>
      <c r="C103" s="8">
        <v>1693</v>
      </c>
      <c r="D103" s="17">
        <v>39</v>
      </c>
      <c r="E103" s="8"/>
      <c r="F103" s="14"/>
      <c r="G103" s="10">
        <f t="shared" si="1"/>
        <v>153265.47</v>
      </c>
      <c r="H103" s="85" t="s">
        <v>2567</v>
      </c>
      <c r="I103" s="113"/>
      <c r="J103" s="113"/>
      <c r="K103" s="113" t="s">
        <v>2568</v>
      </c>
    </row>
    <row r="104" spans="1:11">
      <c r="A104" s="7">
        <v>42961</v>
      </c>
      <c r="B104" s="1" t="s">
        <v>2569</v>
      </c>
      <c r="C104" s="8">
        <v>1099</v>
      </c>
      <c r="D104" s="17">
        <v>35</v>
      </c>
      <c r="E104" s="5"/>
      <c r="F104" s="14"/>
      <c r="G104" s="10">
        <f t="shared" si="1"/>
        <v>154364.47</v>
      </c>
      <c r="H104" s="85" t="s">
        <v>2570</v>
      </c>
      <c r="I104" s="113"/>
      <c r="J104" s="113"/>
      <c r="K104" s="113"/>
    </row>
    <row r="105" spans="1:11">
      <c r="A105" s="7">
        <v>42962</v>
      </c>
      <c r="B105" s="1" t="s">
        <v>2571</v>
      </c>
      <c r="C105" s="8">
        <v>34750.480000000003</v>
      </c>
      <c r="D105" s="17">
        <v>33</v>
      </c>
      <c r="E105" s="8"/>
      <c r="F105" s="14"/>
      <c r="G105" s="10">
        <f t="shared" si="1"/>
        <v>189114.95</v>
      </c>
      <c r="H105" s="85" t="s">
        <v>2572</v>
      </c>
      <c r="I105" s="113"/>
      <c r="J105" s="113"/>
      <c r="K105" s="113"/>
    </row>
    <row r="106" spans="1:11">
      <c r="A106" s="3">
        <v>42962</v>
      </c>
      <c r="B106" s="4" t="s">
        <v>2573</v>
      </c>
      <c r="C106" s="5"/>
      <c r="D106" s="17"/>
      <c r="E106" s="5">
        <v>730.24</v>
      </c>
      <c r="F106" s="14">
        <v>28</v>
      </c>
      <c r="G106" s="5">
        <f t="shared" si="1"/>
        <v>188384.71000000002</v>
      </c>
      <c r="H106" s="85"/>
      <c r="I106" s="113"/>
      <c r="J106" s="113"/>
      <c r="K106" s="113"/>
    </row>
    <row r="107" spans="1:11">
      <c r="A107" s="3">
        <v>42962</v>
      </c>
      <c r="B107" s="6" t="s">
        <v>2574</v>
      </c>
      <c r="C107" s="5"/>
      <c r="D107" s="17"/>
      <c r="E107" s="5">
        <v>116.84</v>
      </c>
      <c r="F107" s="14">
        <v>28</v>
      </c>
      <c r="G107" s="5">
        <f t="shared" si="1"/>
        <v>188267.87000000002</v>
      </c>
      <c r="H107" s="85"/>
      <c r="I107" s="113"/>
      <c r="J107" s="113"/>
      <c r="K107" s="113"/>
    </row>
    <row r="108" spans="1:11">
      <c r="A108" s="3">
        <v>42962</v>
      </c>
      <c r="B108" s="4" t="s">
        <v>2575</v>
      </c>
      <c r="C108" s="5"/>
      <c r="D108" s="17"/>
      <c r="E108" s="5">
        <v>12.09</v>
      </c>
      <c r="F108" s="14">
        <v>28</v>
      </c>
      <c r="G108" s="5">
        <f t="shared" si="1"/>
        <v>188255.78000000003</v>
      </c>
      <c r="H108" s="85"/>
      <c r="I108" s="113"/>
      <c r="J108" s="113"/>
      <c r="K108" s="113"/>
    </row>
    <row r="109" spans="1:11">
      <c r="A109" s="3">
        <v>42962</v>
      </c>
      <c r="B109" s="6" t="s">
        <v>2576</v>
      </c>
      <c r="C109" s="5"/>
      <c r="D109" s="17"/>
      <c r="E109" s="5">
        <v>1.93</v>
      </c>
      <c r="F109" s="14">
        <v>28</v>
      </c>
      <c r="G109" s="5">
        <f t="shared" si="1"/>
        <v>188253.85000000003</v>
      </c>
      <c r="H109" s="85"/>
      <c r="I109" s="113"/>
      <c r="J109" s="113"/>
      <c r="K109" s="113"/>
    </row>
    <row r="110" spans="1:11">
      <c r="A110" s="7">
        <v>42962</v>
      </c>
      <c r="B110" s="1" t="s">
        <v>2577</v>
      </c>
      <c r="C110" s="8">
        <v>80719.509999999995</v>
      </c>
      <c r="D110" s="17">
        <v>31</v>
      </c>
      <c r="E110" s="8"/>
      <c r="F110" s="14"/>
      <c r="G110" s="10">
        <f t="shared" si="1"/>
        <v>268973.36000000004</v>
      </c>
      <c r="H110" s="85" t="s">
        <v>2578</v>
      </c>
      <c r="I110" s="113"/>
      <c r="J110" s="113"/>
      <c r="K110" s="113"/>
    </row>
    <row r="111" spans="1:11">
      <c r="A111" s="7">
        <v>42962</v>
      </c>
      <c r="B111" s="1" t="s">
        <v>2579</v>
      </c>
      <c r="C111" s="8"/>
      <c r="D111" s="17"/>
      <c r="E111" s="8">
        <v>258000</v>
      </c>
      <c r="F111" s="14">
        <v>10</v>
      </c>
      <c r="G111" s="10">
        <f t="shared" si="1"/>
        <v>10973.360000000044</v>
      </c>
      <c r="H111" s="85" t="s">
        <v>2580</v>
      </c>
      <c r="I111" s="113"/>
      <c r="J111" s="113"/>
      <c r="K111" s="113"/>
    </row>
    <row r="112" spans="1:11">
      <c r="A112" s="7">
        <v>42962</v>
      </c>
      <c r="B112" s="1" t="s">
        <v>2581</v>
      </c>
      <c r="C112" s="8">
        <v>145000</v>
      </c>
      <c r="D112" s="17">
        <v>38</v>
      </c>
      <c r="E112" s="8"/>
      <c r="F112" s="14"/>
      <c r="G112" s="10">
        <f t="shared" si="1"/>
        <v>155973.36000000004</v>
      </c>
      <c r="H112" s="85" t="s">
        <v>2582</v>
      </c>
      <c r="I112" s="113"/>
      <c r="J112" s="113"/>
      <c r="K112" s="113"/>
    </row>
    <row r="113" spans="1:11">
      <c r="A113" s="7">
        <v>42962</v>
      </c>
      <c r="B113" s="1" t="s">
        <v>2583</v>
      </c>
      <c r="C113" s="8">
        <v>1169</v>
      </c>
      <c r="D113" s="17">
        <v>46</v>
      </c>
      <c r="E113" s="8"/>
      <c r="F113" s="14"/>
      <c r="G113" s="10">
        <f t="shared" si="1"/>
        <v>157142.36000000004</v>
      </c>
      <c r="H113" s="85" t="s">
        <v>2584</v>
      </c>
      <c r="I113" s="113" t="s">
        <v>342</v>
      </c>
      <c r="J113" s="113"/>
      <c r="K113" s="113"/>
    </row>
    <row r="114" spans="1:11">
      <c r="A114" s="7">
        <v>42962</v>
      </c>
      <c r="B114" s="1" t="s">
        <v>2585</v>
      </c>
      <c r="C114" s="8">
        <v>13000</v>
      </c>
      <c r="D114" s="17">
        <v>41</v>
      </c>
      <c r="E114" s="8"/>
      <c r="F114" s="14"/>
      <c r="G114" s="10">
        <f t="shared" si="1"/>
        <v>170142.36000000004</v>
      </c>
      <c r="H114" s="85" t="s">
        <v>2586</v>
      </c>
      <c r="I114" s="113"/>
      <c r="J114" s="113"/>
      <c r="K114" s="113"/>
    </row>
    <row r="115" spans="1:11">
      <c r="A115" s="7">
        <v>42962</v>
      </c>
      <c r="B115" s="1" t="s">
        <v>2587</v>
      </c>
      <c r="C115" s="8">
        <v>0</v>
      </c>
      <c r="D115" s="17"/>
      <c r="E115" s="8"/>
      <c r="F115" s="14"/>
      <c r="G115" s="10">
        <f t="shared" si="1"/>
        <v>170142.36000000004</v>
      </c>
      <c r="H115" s="85"/>
      <c r="I115" s="113"/>
      <c r="J115" s="113"/>
      <c r="K115" s="113"/>
    </row>
    <row r="116" spans="1:11">
      <c r="A116" s="7">
        <v>42963</v>
      </c>
      <c r="B116" s="1" t="s">
        <v>2588</v>
      </c>
      <c r="C116" s="8">
        <v>13289.24</v>
      </c>
      <c r="D116" s="17">
        <v>37</v>
      </c>
      <c r="E116" s="8"/>
      <c r="F116" s="14"/>
      <c r="G116" s="10">
        <f t="shared" si="1"/>
        <v>183431.60000000003</v>
      </c>
      <c r="H116" s="85" t="s">
        <v>2589</v>
      </c>
      <c r="I116" s="113"/>
      <c r="J116" s="113"/>
      <c r="K116" s="113"/>
    </row>
    <row r="117" spans="1:11">
      <c r="A117" s="3">
        <v>42963</v>
      </c>
      <c r="B117" s="4" t="s">
        <v>2590</v>
      </c>
      <c r="C117" s="5"/>
      <c r="D117" s="17"/>
      <c r="E117" s="5">
        <v>191.5</v>
      </c>
      <c r="F117" s="14">
        <v>28</v>
      </c>
      <c r="G117" s="10">
        <f t="shared" si="1"/>
        <v>183240.10000000003</v>
      </c>
      <c r="H117" s="85"/>
      <c r="I117" s="113"/>
      <c r="J117" s="113"/>
      <c r="K117" s="113"/>
    </row>
    <row r="118" spans="1:11">
      <c r="A118" s="3">
        <v>42963</v>
      </c>
      <c r="B118" s="6" t="s">
        <v>2591</v>
      </c>
      <c r="C118" s="5"/>
      <c r="D118" s="17"/>
      <c r="E118" s="5">
        <v>30.64</v>
      </c>
      <c r="F118" s="14">
        <v>28</v>
      </c>
      <c r="G118" s="10">
        <f t="shared" si="1"/>
        <v>183209.46000000002</v>
      </c>
      <c r="H118" s="85"/>
      <c r="I118" s="113"/>
      <c r="J118" s="113"/>
      <c r="K118" s="113"/>
    </row>
    <row r="119" spans="1:11">
      <c r="A119" s="3">
        <v>42963</v>
      </c>
      <c r="B119" s="4" t="s">
        <v>2592</v>
      </c>
      <c r="C119" s="5"/>
      <c r="D119" s="17"/>
      <c r="E119" s="5">
        <v>49.11</v>
      </c>
      <c r="F119" s="14">
        <v>28</v>
      </c>
      <c r="G119" s="10">
        <f t="shared" si="1"/>
        <v>183160.35000000003</v>
      </c>
      <c r="H119" s="85"/>
      <c r="I119" s="113"/>
      <c r="J119" s="113"/>
      <c r="K119" s="113"/>
    </row>
    <row r="120" spans="1:11">
      <c r="A120" s="3">
        <v>42963</v>
      </c>
      <c r="B120" s="6" t="s">
        <v>2593</v>
      </c>
      <c r="C120" s="5"/>
      <c r="D120" s="17"/>
      <c r="E120" s="5">
        <v>7.86</v>
      </c>
      <c r="F120" s="14">
        <v>28</v>
      </c>
      <c r="G120" s="10">
        <f t="shared" si="1"/>
        <v>183152.49000000005</v>
      </c>
      <c r="H120" s="85"/>
      <c r="I120" s="113"/>
      <c r="J120" s="113"/>
      <c r="K120" s="113"/>
    </row>
    <row r="121" spans="1:11">
      <c r="A121" s="7">
        <v>42963</v>
      </c>
      <c r="B121" s="1" t="s">
        <v>2594</v>
      </c>
      <c r="C121" s="8">
        <v>2420</v>
      </c>
      <c r="D121" s="17">
        <v>44</v>
      </c>
      <c r="E121" s="8"/>
      <c r="F121" s="14"/>
      <c r="G121" s="10">
        <f t="shared" si="1"/>
        <v>185572.49000000005</v>
      </c>
      <c r="H121" s="85" t="s">
        <v>2595</v>
      </c>
      <c r="I121" s="113"/>
      <c r="J121" s="113"/>
      <c r="K121" s="113"/>
    </row>
    <row r="122" spans="1:11">
      <c r="A122" s="7">
        <v>42963</v>
      </c>
      <c r="B122" s="1" t="s">
        <v>2596</v>
      </c>
      <c r="C122" s="8"/>
      <c r="D122" s="17"/>
      <c r="E122" s="8">
        <v>175000</v>
      </c>
      <c r="F122" s="14">
        <v>11</v>
      </c>
      <c r="G122" s="10">
        <f t="shared" si="1"/>
        <v>10572.490000000049</v>
      </c>
      <c r="H122" s="85" t="s">
        <v>2597</v>
      </c>
      <c r="I122" s="113"/>
      <c r="J122" s="113"/>
      <c r="K122" s="113"/>
    </row>
    <row r="123" spans="1:11">
      <c r="A123" s="7">
        <v>42963</v>
      </c>
      <c r="B123" s="1" t="s">
        <v>2598</v>
      </c>
      <c r="C123" s="8">
        <v>200000</v>
      </c>
      <c r="D123" s="17">
        <v>42</v>
      </c>
      <c r="E123" s="8"/>
      <c r="F123" s="14"/>
      <c r="G123" s="10">
        <f t="shared" si="1"/>
        <v>210572.49000000005</v>
      </c>
      <c r="H123" s="85" t="s">
        <v>2599</v>
      </c>
      <c r="I123" s="113"/>
      <c r="J123" s="113"/>
      <c r="K123" s="113"/>
    </row>
    <row r="124" spans="1:11">
      <c r="A124" s="7">
        <v>42963</v>
      </c>
      <c r="B124" s="1" t="s">
        <v>2600</v>
      </c>
      <c r="C124" s="8">
        <v>0</v>
      </c>
      <c r="D124" s="17"/>
      <c r="E124" s="8"/>
      <c r="F124" s="14"/>
      <c r="G124" s="10">
        <f t="shared" si="1"/>
        <v>210572.49000000005</v>
      </c>
      <c r="H124" s="85"/>
      <c r="I124" s="118"/>
      <c r="J124" s="113"/>
      <c r="K124" s="113"/>
    </row>
    <row r="125" spans="1:11">
      <c r="A125" s="7">
        <v>42964</v>
      </c>
      <c r="B125" s="1" t="s">
        <v>2601</v>
      </c>
      <c r="C125" s="8">
        <v>1169</v>
      </c>
      <c r="D125" s="17">
        <v>45</v>
      </c>
      <c r="E125" s="8"/>
      <c r="F125" s="14"/>
      <c r="G125" s="10">
        <f t="shared" si="1"/>
        <v>211741.49000000005</v>
      </c>
      <c r="H125" s="119" t="s">
        <v>2602</v>
      </c>
      <c r="I125" s="94"/>
      <c r="J125" s="113"/>
      <c r="K125" s="113"/>
    </row>
    <row r="126" spans="1:11">
      <c r="A126" s="3">
        <v>42964</v>
      </c>
      <c r="B126" s="4" t="s">
        <v>2603</v>
      </c>
      <c r="C126" s="5"/>
      <c r="D126" s="17"/>
      <c r="E126" s="5">
        <v>25.37</v>
      </c>
      <c r="F126" s="14">
        <v>28</v>
      </c>
      <c r="G126" s="5">
        <f t="shared" si="1"/>
        <v>211716.12000000005</v>
      </c>
      <c r="H126" s="85"/>
      <c r="I126" s="113"/>
      <c r="J126" s="113"/>
      <c r="K126" s="113"/>
    </row>
    <row r="127" spans="1:11">
      <c r="A127" s="3">
        <v>42964</v>
      </c>
      <c r="B127" s="6" t="s">
        <v>2604</v>
      </c>
      <c r="C127" s="5"/>
      <c r="D127" s="17"/>
      <c r="E127" s="5">
        <v>4.0599999999999996</v>
      </c>
      <c r="F127" s="14">
        <v>28</v>
      </c>
      <c r="G127" s="5">
        <f t="shared" si="1"/>
        <v>211712.06000000006</v>
      </c>
      <c r="H127" s="85"/>
      <c r="I127" s="113"/>
      <c r="J127" s="113"/>
      <c r="K127" s="113"/>
    </row>
    <row r="128" spans="1:11">
      <c r="A128" s="3">
        <v>42964</v>
      </c>
      <c r="B128" s="4" t="s">
        <v>2605</v>
      </c>
      <c r="C128" s="5"/>
      <c r="D128" s="17"/>
      <c r="E128" s="5">
        <v>149</v>
      </c>
      <c r="F128" s="14">
        <v>28</v>
      </c>
      <c r="G128" s="5">
        <f t="shared" si="1"/>
        <v>211563.06000000006</v>
      </c>
      <c r="H128" s="85"/>
      <c r="I128" s="113"/>
      <c r="J128" s="113"/>
      <c r="K128" s="113"/>
    </row>
    <row r="129" spans="1:11">
      <c r="A129" s="3">
        <v>42964</v>
      </c>
      <c r="B129" s="6" t="s">
        <v>2606</v>
      </c>
      <c r="C129" s="5"/>
      <c r="D129" s="17"/>
      <c r="E129" s="5">
        <v>23.84</v>
      </c>
      <c r="F129" s="14">
        <v>28</v>
      </c>
      <c r="G129" s="5">
        <f t="shared" si="1"/>
        <v>211539.22000000006</v>
      </c>
      <c r="H129" s="85"/>
      <c r="I129" s="113"/>
      <c r="J129" s="113"/>
      <c r="K129" s="113"/>
    </row>
    <row r="130" spans="1:11">
      <c r="A130" s="7">
        <v>42964</v>
      </c>
      <c r="B130" s="1" t="s">
        <v>2607</v>
      </c>
      <c r="C130" s="8"/>
      <c r="D130" s="17"/>
      <c r="E130" s="8">
        <v>201000</v>
      </c>
      <c r="F130" s="14">
        <v>15</v>
      </c>
      <c r="G130" s="10">
        <f t="shared" si="1"/>
        <v>10539.220000000059</v>
      </c>
      <c r="H130" s="85"/>
      <c r="I130" s="113"/>
      <c r="J130" s="113"/>
      <c r="K130" s="113"/>
    </row>
    <row r="131" spans="1:11">
      <c r="A131" s="7">
        <v>42964</v>
      </c>
      <c r="B131" s="1" t="s">
        <v>2608</v>
      </c>
      <c r="C131" s="8">
        <v>99000</v>
      </c>
      <c r="D131" s="17">
        <v>48</v>
      </c>
      <c r="E131" s="8"/>
      <c r="F131" s="14"/>
      <c r="G131" s="10">
        <f t="shared" si="1"/>
        <v>109539.22000000006</v>
      </c>
      <c r="H131" s="85" t="s">
        <v>2609</v>
      </c>
      <c r="I131" s="113"/>
      <c r="J131" s="113"/>
      <c r="K131" s="113"/>
    </row>
    <row r="132" spans="1:11">
      <c r="A132" s="7">
        <v>42964</v>
      </c>
      <c r="B132" s="1" t="s">
        <v>2610</v>
      </c>
      <c r="C132" s="8">
        <v>0</v>
      </c>
      <c r="D132" s="17"/>
      <c r="E132" s="8"/>
      <c r="F132" s="14"/>
      <c r="G132" s="10">
        <f t="shared" si="1"/>
        <v>109539.22000000006</v>
      </c>
      <c r="H132" s="85"/>
      <c r="I132" s="113"/>
      <c r="J132" s="113"/>
      <c r="K132" s="113"/>
    </row>
    <row r="133" spans="1:11">
      <c r="A133" s="7">
        <v>42964</v>
      </c>
      <c r="B133" s="1" t="s">
        <v>2611</v>
      </c>
      <c r="C133" s="8">
        <v>790</v>
      </c>
      <c r="D133" s="17">
        <v>49</v>
      </c>
      <c r="E133" s="8"/>
      <c r="F133" s="14"/>
      <c r="G133" s="10">
        <f t="shared" ref="G133:G196" si="2">+G132+C133-E133</f>
        <v>110329.22000000006</v>
      </c>
      <c r="H133" s="85" t="s">
        <v>2612</v>
      </c>
      <c r="I133" s="113"/>
      <c r="J133" s="113"/>
      <c r="K133" s="113"/>
    </row>
    <row r="134" spans="1:11">
      <c r="A134" s="7">
        <v>42964</v>
      </c>
      <c r="B134" s="1" t="s">
        <v>2613</v>
      </c>
      <c r="C134" s="8"/>
      <c r="D134" s="17"/>
      <c r="E134" s="8">
        <v>100000</v>
      </c>
      <c r="F134" s="14">
        <v>14</v>
      </c>
      <c r="G134" s="10">
        <f t="shared" si="2"/>
        <v>10329.220000000059</v>
      </c>
      <c r="H134" s="85"/>
      <c r="I134" s="113"/>
      <c r="J134" s="113"/>
      <c r="K134" s="113"/>
    </row>
    <row r="135" spans="1:11">
      <c r="A135" s="7">
        <v>42964</v>
      </c>
      <c r="B135" s="1" t="s">
        <v>2614</v>
      </c>
      <c r="C135" s="8">
        <v>90200</v>
      </c>
      <c r="D135" s="17">
        <v>50</v>
      </c>
      <c r="E135" s="8"/>
      <c r="F135" s="14"/>
      <c r="G135" s="10">
        <f t="shared" si="2"/>
        <v>100529.22000000006</v>
      </c>
      <c r="H135" s="85" t="s">
        <v>2615</v>
      </c>
      <c r="I135" s="113"/>
      <c r="J135" s="113"/>
      <c r="K135" s="113"/>
    </row>
    <row r="136" spans="1:11">
      <c r="A136" s="7">
        <v>42965</v>
      </c>
      <c r="B136" s="1" t="s">
        <v>2616</v>
      </c>
      <c r="C136" s="8">
        <v>27445.74</v>
      </c>
      <c r="D136" s="17">
        <v>47</v>
      </c>
      <c r="E136" s="8"/>
      <c r="F136" s="14"/>
      <c r="G136" s="10">
        <f t="shared" si="2"/>
        <v>127974.96000000006</v>
      </c>
      <c r="H136" s="85" t="s">
        <v>2572</v>
      </c>
      <c r="I136" s="113"/>
      <c r="J136" s="113"/>
      <c r="K136" s="113"/>
    </row>
    <row r="137" spans="1:11">
      <c r="A137" s="3">
        <v>42965</v>
      </c>
      <c r="B137" s="4" t="s">
        <v>2617</v>
      </c>
      <c r="C137" s="5"/>
      <c r="D137" s="17"/>
      <c r="E137" s="5">
        <v>242.37</v>
      </c>
      <c r="F137" s="14">
        <v>28</v>
      </c>
      <c r="G137" s="5">
        <f t="shared" si="2"/>
        <v>127732.59000000007</v>
      </c>
      <c r="H137" s="85"/>
      <c r="I137" s="113"/>
      <c r="J137" s="113"/>
      <c r="K137" s="113"/>
    </row>
    <row r="138" spans="1:11">
      <c r="A138" s="3">
        <v>42965</v>
      </c>
      <c r="B138" s="6" t="s">
        <v>2618</v>
      </c>
      <c r="C138" s="5"/>
      <c r="D138" s="17"/>
      <c r="E138" s="5">
        <v>38.78</v>
      </c>
      <c r="F138" s="14">
        <v>28</v>
      </c>
      <c r="G138" s="5">
        <f t="shared" si="2"/>
        <v>127693.81000000007</v>
      </c>
      <c r="H138" s="85"/>
      <c r="I138" s="113"/>
      <c r="J138" s="113"/>
      <c r="K138" s="113"/>
    </row>
    <row r="139" spans="1:11">
      <c r="A139" s="3">
        <v>42965</v>
      </c>
      <c r="B139" s="4" t="s">
        <v>2619</v>
      </c>
      <c r="C139" s="5"/>
      <c r="D139" s="17"/>
      <c r="E139" s="5">
        <v>179.04</v>
      </c>
      <c r="F139" s="14">
        <v>28</v>
      </c>
      <c r="G139" s="5">
        <f t="shared" si="2"/>
        <v>127514.77000000008</v>
      </c>
      <c r="H139" s="85"/>
      <c r="I139" s="113"/>
      <c r="J139" s="113"/>
      <c r="K139" s="113"/>
    </row>
    <row r="140" spans="1:11">
      <c r="A140" s="3">
        <v>42965</v>
      </c>
      <c r="B140" s="6" t="s">
        <v>2620</v>
      </c>
      <c r="C140" s="5"/>
      <c r="D140" s="17"/>
      <c r="E140" s="5">
        <v>28.65</v>
      </c>
      <c r="F140" s="14">
        <v>28</v>
      </c>
      <c r="G140" s="5">
        <f t="shared" si="2"/>
        <v>127486.12000000008</v>
      </c>
      <c r="H140" s="85"/>
      <c r="I140" s="113"/>
      <c r="J140" s="113"/>
      <c r="K140" s="113"/>
    </row>
    <row r="141" spans="1:11">
      <c r="A141" s="7">
        <v>42965</v>
      </c>
      <c r="B141" s="1" t="s">
        <v>2621</v>
      </c>
      <c r="C141" s="8"/>
      <c r="D141" s="17"/>
      <c r="E141" s="8">
        <v>117000</v>
      </c>
      <c r="F141" s="14">
        <v>13</v>
      </c>
      <c r="G141" s="10">
        <f t="shared" si="2"/>
        <v>10486.120000000083</v>
      </c>
      <c r="H141" s="85"/>
      <c r="I141" s="113"/>
      <c r="J141" s="113"/>
      <c r="K141" s="113"/>
    </row>
    <row r="142" spans="1:11">
      <c r="A142" s="7">
        <v>42965</v>
      </c>
      <c r="B142" s="1" t="s">
        <v>2622</v>
      </c>
      <c r="C142" s="8">
        <v>80297.490000000005</v>
      </c>
      <c r="D142" s="17">
        <v>51</v>
      </c>
      <c r="E142" s="8"/>
      <c r="F142" s="14"/>
      <c r="G142" s="10">
        <f t="shared" si="2"/>
        <v>90783.610000000088</v>
      </c>
      <c r="H142" s="85" t="s">
        <v>2623</v>
      </c>
      <c r="I142" s="113"/>
      <c r="J142" s="113" t="s">
        <v>2624</v>
      </c>
      <c r="K142" s="113"/>
    </row>
    <row r="143" spans="1:11">
      <c r="A143" s="7">
        <v>42965</v>
      </c>
      <c r="B143" s="1" t="s">
        <v>2625</v>
      </c>
      <c r="C143" s="8">
        <v>0</v>
      </c>
      <c r="D143" s="17"/>
      <c r="E143" s="8"/>
      <c r="F143" s="14"/>
      <c r="G143" s="10">
        <f t="shared" si="2"/>
        <v>90783.610000000088</v>
      </c>
      <c r="H143" s="85"/>
      <c r="I143" s="113"/>
      <c r="J143" s="113"/>
      <c r="K143" s="113"/>
    </row>
    <row r="144" spans="1:11">
      <c r="A144" s="7">
        <v>42965</v>
      </c>
      <c r="B144" s="1" t="s">
        <v>2626</v>
      </c>
      <c r="C144" s="8"/>
      <c r="D144" s="17"/>
      <c r="E144" s="8">
        <v>80000</v>
      </c>
      <c r="F144" s="14">
        <v>12</v>
      </c>
      <c r="G144" s="10">
        <f t="shared" si="2"/>
        <v>10783.610000000088</v>
      </c>
      <c r="H144" s="85"/>
      <c r="I144" s="113"/>
      <c r="J144" s="113"/>
      <c r="K144" s="113"/>
    </row>
    <row r="145" spans="1:11">
      <c r="A145" s="7">
        <v>42968</v>
      </c>
      <c r="B145" s="1" t="s">
        <v>2627</v>
      </c>
      <c r="C145" s="8">
        <v>11348.01</v>
      </c>
      <c r="D145" s="17">
        <v>52</v>
      </c>
      <c r="E145" s="8"/>
      <c r="F145" s="14"/>
      <c r="G145" s="10">
        <f t="shared" si="2"/>
        <v>22131.62000000009</v>
      </c>
      <c r="H145" s="85" t="s">
        <v>2628</v>
      </c>
      <c r="I145" s="113"/>
      <c r="J145" s="113"/>
      <c r="K145" s="113"/>
    </row>
    <row r="146" spans="1:11">
      <c r="A146" s="3">
        <v>42968</v>
      </c>
      <c r="B146" s="6" t="s">
        <v>2629</v>
      </c>
      <c r="C146" s="5"/>
      <c r="D146" s="17"/>
      <c r="E146" s="5">
        <v>35.58</v>
      </c>
      <c r="F146" s="14">
        <v>28</v>
      </c>
      <c r="G146" s="5">
        <f t="shared" si="2"/>
        <v>22096.040000000088</v>
      </c>
      <c r="H146" s="85"/>
      <c r="I146" s="113"/>
      <c r="J146" s="113"/>
      <c r="K146" s="113"/>
    </row>
    <row r="147" spans="1:11">
      <c r="A147" s="3">
        <v>42968</v>
      </c>
      <c r="B147" s="4" t="s">
        <v>2630</v>
      </c>
      <c r="C147" s="5"/>
      <c r="D147" s="17"/>
      <c r="E147" s="5">
        <v>222.4</v>
      </c>
      <c r="F147" s="14">
        <v>28</v>
      </c>
      <c r="G147" s="5">
        <f t="shared" si="2"/>
        <v>21873.640000000087</v>
      </c>
      <c r="H147" s="85"/>
      <c r="I147" s="113"/>
      <c r="J147" s="113"/>
      <c r="K147" s="113"/>
    </row>
    <row r="148" spans="1:11">
      <c r="A148" s="3">
        <v>42968</v>
      </c>
      <c r="B148" s="4" t="s">
        <v>2631</v>
      </c>
      <c r="C148" s="5"/>
      <c r="D148" s="17"/>
      <c r="E148" s="5">
        <v>12.09</v>
      </c>
      <c r="F148" s="14">
        <v>28</v>
      </c>
      <c r="G148" s="5">
        <f t="shared" si="2"/>
        <v>21861.550000000087</v>
      </c>
      <c r="H148" s="85"/>
      <c r="I148" s="113"/>
      <c r="J148" s="113"/>
      <c r="K148" s="113"/>
    </row>
    <row r="149" spans="1:11">
      <c r="A149" s="3">
        <v>42968</v>
      </c>
      <c r="B149" s="6" t="s">
        <v>2632</v>
      </c>
      <c r="C149" s="5"/>
      <c r="D149" s="17"/>
      <c r="E149" s="5">
        <v>1.93</v>
      </c>
      <c r="F149" s="14">
        <v>28</v>
      </c>
      <c r="G149" s="5">
        <f t="shared" si="2"/>
        <v>21859.620000000086</v>
      </c>
      <c r="H149" s="85"/>
      <c r="I149" s="113"/>
      <c r="J149" s="113"/>
      <c r="K149" s="113"/>
    </row>
    <row r="150" spans="1:11">
      <c r="A150" s="7">
        <v>42968</v>
      </c>
      <c r="B150" s="1" t="s">
        <v>2633</v>
      </c>
      <c r="C150" s="8">
        <v>14711.94</v>
      </c>
      <c r="D150" s="17">
        <v>53</v>
      </c>
      <c r="E150" s="8"/>
      <c r="F150" s="14"/>
      <c r="G150" s="10">
        <f t="shared" si="2"/>
        <v>36571.560000000085</v>
      </c>
      <c r="H150" s="85" t="s">
        <v>2634</v>
      </c>
      <c r="I150" s="113"/>
      <c r="J150" s="113"/>
      <c r="K150" s="113"/>
    </row>
    <row r="151" spans="1:11">
      <c r="A151" s="3">
        <v>42968</v>
      </c>
      <c r="B151" s="4" t="s">
        <v>2635</v>
      </c>
      <c r="C151" s="5"/>
      <c r="D151" s="17"/>
      <c r="E151" s="5">
        <v>168.54</v>
      </c>
      <c r="F151" s="14">
        <v>28</v>
      </c>
      <c r="G151" s="5">
        <f t="shared" si="2"/>
        <v>36403.020000000084</v>
      </c>
      <c r="H151" s="85"/>
      <c r="I151" s="113"/>
      <c r="J151" s="113"/>
      <c r="K151" s="113"/>
    </row>
    <row r="152" spans="1:11">
      <c r="A152" s="3">
        <v>42968</v>
      </c>
      <c r="B152" s="6" t="s">
        <v>2636</v>
      </c>
      <c r="C152" s="5"/>
      <c r="D152" s="17"/>
      <c r="E152" s="5">
        <v>26.97</v>
      </c>
      <c r="F152" s="14">
        <v>28</v>
      </c>
      <c r="G152" s="5">
        <f t="shared" si="2"/>
        <v>36376.050000000083</v>
      </c>
      <c r="H152" s="85"/>
      <c r="I152" s="113"/>
      <c r="J152" s="113"/>
      <c r="K152" s="113"/>
    </row>
    <row r="153" spans="1:11">
      <c r="A153" s="3">
        <v>42968</v>
      </c>
      <c r="B153" s="4" t="s">
        <v>2637</v>
      </c>
      <c r="C153" s="5"/>
      <c r="D153" s="17"/>
      <c r="E153" s="5">
        <v>76.39</v>
      </c>
      <c r="F153" s="14">
        <v>28</v>
      </c>
      <c r="G153" s="5">
        <f t="shared" si="2"/>
        <v>36299.660000000084</v>
      </c>
      <c r="H153" s="85"/>
      <c r="I153" s="113"/>
      <c r="J153" s="113"/>
      <c r="K153" s="113"/>
    </row>
    <row r="154" spans="1:11">
      <c r="A154" s="3">
        <v>42968</v>
      </c>
      <c r="B154" s="6" t="s">
        <v>2638</v>
      </c>
      <c r="C154" s="5"/>
      <c r="D154" s="17"/>
      <c r="E154" s="5">
        <v>12.22</v>
      </c>
      <c r="F154" s="14">
        <v>28</v>
      </c>
      <c r="G154" s="5">
        <f t="shared" si="2"/>
        <v>36287.440000000082</v>
      </c>
      <c r="H154" s="85"/>
      <c r="I154" s="113"/>
      <c r="J154" s="113"/>
      <c r="K154" s="113"/>
    </row>
    <row r="155" spans="1:11">
      <c r="A155" s="7">
        <v>42968</v>
      </c>
      <c r="B155" s="1" t="s">
        <v>2639</v>
      </c>
      <c r="C155" s="8">
        <v>5000</v>
      </c>
      <c r="D155" s="17">
        <v>54</v>
      </c>
      <c r="E155" s="8"/>
      <c r="F155" s="14"/>
      <c r="G155" s="10">
        <f t="shared" si="2"/>
        <v>41287.440000000082</v>
      </c>
      <c r="H155" s="85" t="s">
        <v>2640</v>
      </c>
      <c r="I155" s="113"/>
      <c r="J155" s="113"/>
      <c r="K155" s="113"/>
    </row>
    <row r="156" spans="1:11">
      <c r="A156" s="3">
        <v>42968</v>
      </c>
      <c r="B156" s="4" t="s">
        <v>2641</v>
      </c>
      <c r="C156" s="5"/>
      <c r="D156" s="17"/>
      <c r="E156" s="5">
        <v>108.5</v>
      </c>
      <c r="F156" s="14">
        <v>28</v>
      </c>
      <c r="G156" s="5">
        <f t="shared" si="2"/>
        <v>41178.940000000082</v>
      </c>
      <c r="H156" s="85"/>
      <c r="I156" s="113"/>
      <c r="J156" s="113"/>
      <c r="K156" s="113"/>
    </row>
    <row r="157" spans="1:11">
      <c r="A157" s="3">
        <v>42968</v>
      </c>
      <c r="B157" s="6" t="s">
        <v>2642</v>
      </c>
      <c r="C157" s="5"/>
      <c r="D157" s="17"/>
      <c r="E157" s="5">
        <v>17.36</v>
      </c>
      <c r="F157" s="14">
        <v>28</v>
      </c>
      <c r="G157" s="5">
        <f t="shared" si="2"/>
        <v>41161.580000000082</v>
      </c>
      <c r="H157" s="85"/>
      <c r="I157" s="113"/>
      <c r="J157" s="113"/>
      <c r="K157" s="113"/>
    </row>
    <row r="158" spans="1:11">
      <c r="A158" s="7">
        <v>42968</v>
      </c>
      <c r="B158" s="1" t="s">
        <v>2643</v>
      </c>
      <c r="C158" s="8">
        <v>2713</v>
      </c>
      <c r="D158" s="17">
        <v>75</v>
      </c>
      <c r="E158" s="8"/>
      <c r="F158" s="14"/>
      <c r="G158" s="10">
        <f t="shared" si="2"/>
        <v>43874.580000000082</v>
      </c>
      <c r="H158" s="85" t="s">
        <v>2644</v>
      </c>
      <c r="I158" s="113"/>
      <c r="J158" s="113"/>
      <c r="K158" s="113" t="s">
        <v>2455</v>
      </c>
    </row>
    <row r="159" spans="1:11">
      <c r="A159" s="7">
        <v>42968</v>
      </c>
      <c r="B159" s="1" t="s">
        <v>2645</v>
      </c>
      <c r="C159" s="8"/>
      <c r="D159" s="17"/>
      <c r="E159" s="8">
        <v>33000</v>
      </c>
      <c r="F159" s="14">
        <v>18</v>
      </c>
      <c r="G159" s="10">
        <f t="shared" si="2"/>
        <v>10874.580000000082</v>
      </c>
      <c r="H159" s="85"/>
      <c r="I159" s="113"/>
      <c r="J159" s="113"/>
      <c r="K159" s="113"/>
    </row>
    <row r="160" spans="1:11">
      <c r="A160" s="7">
        <v>42968</v>
      </c>
      <c r="B160" s="1" t="s">
        <v>2646</v>
      </c>
      <c r="C160" s="8">
        <v>1169</v>
      </c>
      <c r="D160" s="17">
        <v>57</v>
      </c>
      <c r="E160" s="8"/>
      <c r="F160" s="14"/>
      <c r="G160" s="10">
        <f t="shared" si="2"/>
        <v>12043.580000000082</v>
      </c>
      <c r="H160" s="85" t="s">
        <v>2647</v>
      </c>
      <c r="I160" s="113" t="s">
        <v>2648</v>
      </c>
      <c r="J160" s="113"/>
      <c r="K160" s="113"/>
    </row>
    <row r="161" spans="1:11">
      <c r="A161" s="7">
        <v>42968</v>
      </c>
      <c r="B161" s="1" t="s">
        <v>2649</v>
      </c>
      <c r="C161" s="8">
        <v>233800</v>
      </c>
      <c r="D161" s="17">
        <v>56</v>
      </c>
      <c r="E161" s="8"/>
      <c r="F161" s="14"/>
      <c r="G161" s="10">
        <f t="shared" si="2"/>
        <v>245843.58000000007</v>
      </c>
      <c r="H161" s="85" t="s">
        <v>2650</v>
      </c>
      <c r="I161" s="113" t="s">
        <v>2651</v>
      </c>
      <c r="J161" s="113"/>
      <c r="K161" s="113"/>
    </row>
    <row r="162" spans="1:11">
      <c r="A162" s="7">
        <v>42968</v>
      </c>
      <c r="B162" s="1" t="s">
        <v>2652</v>
      </c>
      <c r="C162" s="8">
        <v>1169</v>
      </c>
      <c r="D162" s="17">
        <v>60</v>
      </c>
      <c r="E162" s="8"/>
      <c r="F162" s="14"/>
      <c r="G162" s="10">
        <f t="shared" si="2"/>
        <v>247012.58000000007</v>
      </c>
      <c r="H162" s="85" t="s">
        <v>2653</v>
      </c>
      <c r="I162" s="113"/>
      <c r="J162" s="113"/>
      <c r="K162" s="113"/>
    </row>
    <row r="163" spans="1:11">
      <c r="A163" s="7">
        <v>42968</v>
      </c>
      <c r="B163" s="1" t="s">
        <v>2654</v>
      </c>
      <c r="C163" s="8"/>
      <c r="D163" s="17"/>
      <c r="E163" s="8">
        <v>29082.46</v>
      </c>
      <c r="F163" s="14">
        <v>23</v>
      </c>
      <c r="G163" s="10">
        <f t="shared" si="2"/>
        <v>217930.12000000008</v>
      </c>
      <c r="H163" s="85"/>
      <c r="I163" s="113"/>
      <c r="J163" s="113"/>
      <c r="K163" s="113"/>
    </row>
    <row r="164" spans="1:11">
      <c r="A164" s="7">
        <v>42968</v>
      </c>
      <c r="B164" s="1" t="s">
        <v>2655</v>
      </c>
      <c r="C164" s="8"/>
      <c r="D164" s="17"/>
      <c r="E164" s="8">
        <v>207000</v>
      </c>
      <c r="F164" s="14">
        <v>17</v>
      </c>
      <c r="G164" s="10">
        <f t="shared" si="2"/>
        <v>10930.120000000083</v>
      </c>
      <c r="H164" s="85"/>
      <c r="I164" s="113"/>
      <c r="J164" s="113"/>
      <c r="K164" s="113"/>
    </row>
    <row r="165" spans="1:11">
      <c r="A165" s="3">
        <v>42969</v>
      </c>
      <c r="B165" s="4" t="s">
        <v>2656</v>
      </c>
      <c r="C165" s="5"/>
      <c r="D165" s="17"/>
      <c r="E165" s="5">
        <v>556.78</v>
      </c>
      <c r="F165" s="14">
        <v>28</v>
      </c>
      <c r="G165" s="5">
        <f t="shared" si="2"/>
        <v>10373.340000000082</v>
      </c>
      <c r="H165" s="85"/>
      <c r="I165" s="113"/>
      <c r="J165" s="113"/>
      <c r="K165" s="113"/>
    </row>
    <row r="166" spans="1:11">
      <c r="A166" s="7">
        <v>42969</v>
      </c>
      <c r="B166" s="1" t="s">
        <v>2657</v>
      </c>
      <c r="C166" s="8">
        <v>33896.99</v>
      </c>
      <c r="D166" s="17">
        <v>55</v>
      </c>
      <c r="E166" s="8"/>
      <c r="F166" s="14"/>
      <c r="G166" s="10">
        <f t="shared" si="2"/>
        <v>44270.330000000082</v>
      </c>
      <c r="H166" s="85" t="s">
        <v>2658</v>
      </c>
      <c r="I166" s="113"/>
      <c r="J166" s="113"/>
      <c r="K166" s="113"/>
    </row>
    <row r="167" spans="1:11">
      <c r="A167" s="3">
        <v>42969</v>
      </c>
      <c r="B167" s="6" t="s">
        <v>2659</v>
      </c>
      <c r="C167" s="5"/>
      <c r="D167" s="17"/>
      <c r="E167" s="5">
        <v>89.09</v>
      </c>
      <c r="F167" s="14">
        <v>28</v>
      </c>
      <c r="G167" s="5">
        <f t="shared" si="2"/>
        <v>44181.240000000085</v>
      </c>
      <c r="H167" s="85"/>
      <c r="I167" s="113"/>
      <c r="J167" s="113"/>
      <c r="K167" s="113"/>
    </row>
    <row r="168" spans="1:11">
      <c r="A168" s="3">
        <v>42969</v>
      </c>
      <c r="B168" s="4" t="s">
        <v>2660</v>
      </c>
      <c r="C168" s="5"/>
      <c r="D168" s="17"/>
      <c r="E168" s="5">
        <v>90.63</v>
      </c>
      <c r="F168" s="14">
        <v>28</v>
      </c>
      <c r="G168" s="5">
        <f t="shared" si="2"/>
        <v>44090.610000000088</v>
      </c>
      <c r="H168" s="85"/>
      <c r="I168" s="113"/>
      <c r="J168" s="113"/>
      <c r="K168" s="113"/>
    </row>
    <row r="169" spans="1:11">
      <c r="A169" s="3">
        <v>42969</v>
      </c>
      <c r="B169" s="6" t="s">
        <v>2661</v>
      </c>
      <c r="C169" s="5"/>
      <c r="D169" s="17"/>
      <c r="E169" s="5">
        <v>14.5</v>
      </c>
      <c r="F169" s="14">
        <v>28</v>
      </c>
      <c r="G169" s="5">
        <f t="shared" si="2"/>
        <v>44076.110000000088</v>
      </c>
      <c r="H169" s="85"/>
      <c r="I169" s="113"/>
      <c r="J169" s="113"/>
      <c r="K169" s="113"/>
    </row>
    <row r="170" spans="1:11">
      <c r="A170" s="7">
        <v>42969</v>
      </c>
      <c r="B170" s="1" t="s">
        <v>2662</v>
      </c>
      <c r="C170" s="8"/>
      <c r="D170" s="17"/>
      <c r="E170" s="8">
        <v>2000</v>
      </c>
      <c r="F170" s="14">
        <v>22</v>
      </c>
      <c r="G170" s="10">
        <f t="shared" si="2"/>
        <v>42076.110000000088</v>
      </c>
      <c r="H170" s="85"/>
      <c r="I170" s="113"/>
      <c r="J170" s="113"/>
      <c r="K170" s="113"/>
    </row>
    <row r="171" spans="1:11">
      <c r="A171" s="7">
        <v>42969</v>
      </c>
      <c r="B171" s="1" t="s">
        <v>2663</v>
      </c>
      <c r="C171" s="8">
        <v>193900</v>
      </c>
      <c r="D171" s="17">
        <v>58</v>
      </c>
      <c r="E171" s="8"/>
      <c r="F171" s="14"/>
      <c r="G171" s="10">
        <f t="shared" si="2"/>
        <v>235976.1100000001</v>
      </c>
      <c r="H171" s="85" t="s">
        <v>2644</v>
      </c>
      <c r="I171" s="113"/>
      <c r="J171" s="113"/>
      <c r="K171" s="113"/>
    </row>
    <row r="172" spans="1:11">
      <c r="A172" s="7">
        <v>42969</v>
      </c>
      <c r="B172" s="1" t="s">
        <v>2664</v>
      </c>
      <c r="C172" s="8"/>
      <c r="D172" s="17"/>
      <c r="E172" s="8">
        <v>225000</v>
      </c>
      <c r="F172" s="14">
        <v>16</v>
      </c>
      <c r="G172" s="10">
        <f t="shared" si="2"/>
        <v>10976.110000000102</v>
      </c>
      <c r="H172" s="85"/>
      <c r="I172" s="113"/>
      <c r="J172" s="113"/>
      <c r="K172" s="113"/>
    </row>
    <row r="173" spans="1:11">
      <c r="A173" s="7">
        <v>42969</v>
      </c>
      <c r="B173" s="1" t="s">
        <v>2665</v>
      </c>
      <c r="C173" s="8">
        <v>4649</v>
      </c>
      <c r="D173" s="17">
        <v>61</v>
      </c>
      <c r="E173" s="8"/>
      <c r="F173" s="14"/>
      <c r="G173" s="10">
        <f t="shared" si="2"/>
        <v>15625.110000000102</v>
      </c>
      <c r="H173" s="85" t="s">
        <v>2666</v>
      </c>
      <c r="I173" s="113"/>
      <c r="J173" s="113"/>
      <c r="K173" s="113"/>
    </row>
    <row r="174" spans="1:11">
      <c r="A174" s="7">
        <v>42970</v>
      </c>
      <c r="B174" s="1" t="s">
        <v>2667</v>
      </c>
      <c r="C174" s="8">
        <v>16895.84</v>
      </c>
      <c r="D174" s="17">
        <v>59</v>
      </c>
      <c r="E174" s="8"/>
      <c r="F174" s="14"/>
      <c r="G174" s="10">
        <f t="shared" si="2"/>
        <v>32520.950000000103</v>
      </c>
      <c r="H174" s="85" t="s">
        <v>2668</v>
      </c>
      <c r="I174" s="113"/>
      <c r="J174" s="113"/>
      <c r="K174" s="113"/>
    </row>
    <row r="175" spans="1:11">
      <c r="A175" s="3">
        <v>42970</v>
      </c>
      <c r="B175" s="4" t="s">
        <v>2669</v>
      </c>
      <c r="C175" s="5"/>
      <c r="D175" s="17"/>
      <c r="E175" s="5">
        <v>184.24</v>
      </c>
      <c r="F175" s="14">
        <v>28</v>
      </c>
      <c r="G175" s="5">
        <f t="shared" si="2"/>
        <v>32336.710000000101</v>
      </c>
      <c r="H175" s="85"/>
      <c r="I175" s="113"/>
      <c r="J175" s="113"/>
      <c r="K175" s="113"/>
    </row>
    <row r="176" spans="1:11">
      <c r="A176" s="3">
        <v>42970</v>
      </c>
      <c r="B176" s="6" t="s">
        <v>2670</v>
      </c>
      <c r="C176" s="5"/>
      <c r="D176" s="17"/>
      <c r="E176" s="5">
        <v>29.48</v>
      </c>
      <c r="F176" s="14">
        <v>28</v>
      </c>
      <c r="G176" s="5">
        <f t="shared" si="2"/>
        <v>32307.230000000101</v>
      </c>
      <c r="H176" s="85"/>
      <c r="I176" s="113"/>
      <c r="J176" s="113"/>
      <c r="K176" s="113"/>
    </row>
    <row r="177" spans="1:11">
      <c r="A177" s="3">
        <v>42970</v>
      </c>
      <c r="B177" s="4" t="s">
        <v>2671</v>
      </c>
      <c r="C177" s="5"/>
      <c r="D177" s="17"/>
      <c r="E177" s="5">
        <v>92.46</v>
      </c>
      <c r="F177" s="14">
        <v>28</v>
      </c>
      <c r="G177" s="5">
        <f t="shared" si="2"/>
        <v>32214.770000000102</v>
      </c>
      <c r="H177" s="85"/>
      <c r="I177" s="113"/>
      <c r="J177" s="113"/>
      <c r="K177" s="113"/>
    </row>
    <row r="178" spans="1:11">
      <c r="A178" s="3">
        <v>42970</v>
      </c>
      <c r="B178" s="6" t="s">
        <v>2672</v>
      </c>
      <c r="C178" s="5"/>
      <c r="D178" s="17"/>
      <c r="E178" s="5">
        <v>14.79</v>
      </c>
      <c r="F178" s="14">
        <v>28</v>
      </c>
      <c r="G178" s="5">
        <f t="shared" si="2"/>
        <v>32199.980000000101</v>
      </c>
      <c r="H178" s="85"/>
      <c r="I178" s="113"/>
      <c r="J178" s="113"/>
      <c r="K178" s="113"/>
    </row>
    <row r="179" spans="1:11">
      <c r="A179" s="7">
        <v>42970</v>
      </c>
      <c r="B179" s="1" t="s">
        <v>2673</v>
      </c>
      <c r="C179" s="8"/>
      <c r="D179" s="17"/>
      <c r="E179" s="8">
        <v>22000</v>
      </c>
      <c r="F179" s="14">
        <v>19</v>
      </c>
      <c r="G179" s="10">
        <f t="shared" si="2"/>
        <v>10199.980000000101</v>
      </c>
      <c r="H179" s="85"/>
      <c r="I179" s="113"/>
      <c r="J179" s="113"/>
      <c r="K179" s="113"/>
    </row>
    <row r="180" spans="1:11">
      <c r="A180" s="7">
        <v>42970</v>
      </c>
      <c r="B180" s="1" t="s">
        <v>2674</v>
      </c>
      <c r="C180" s="8">
        <v>464</v>
      </c>
      <c r="D180" s="17">
        <v>63</v>
      </c>
      <c r="E180" s="8"/>
      <c r="F180" s="14"/>
      <c r="G180" s="10">
        <f t="shared" si="2"/>
        <v>10663.980000000101</v>
      </c>
      <c r="H180" s="85" t="s">
        <v>2675</v>
      </c>
      <c r="I180" s="113"/>
      <c r="J180" s="113"/>
      <c r="K180" s="113"/>
    </row>
    <row r="181" spans="1:11">
      <c r="A181" s="7">
        <v>42970</v>
      </c>
      <c r="B181" s="1" t="s">
        <v>2676</v>
      </c>
      <c r="C181" s="8">
        <v>6099</v>
      </c>
      <c r="D181" s="17">
        <v>90</v>
      </c>
      <c r="E181" s="8"/>
      <c r="F181" s="14"/>
      <c r="G181" s="10">
        <f t="shared" si="2"/>
        <v>16762.980000000101</v>
      </c>
      <c r="H181" s="85" t="s">
        <v>2677</v>
      </c>
      <c r="I181" s="113"/>
      <c r="J181" s="113"/>
      <c r="K181" s="113"/>
    </row>
    <row r="182" spans="1:11">
      <c r="A182" s="3">
        <v>42971</v>
      </c>
      <c r="B182" s="4" t="s">
        <v>2678</v>
      </c>
      <c r="C182" s="5"/>
      <c r="D182" s="17"/>
      <c r="E182" s="5">
        <v>187.14</v>
      </c>
      <c r="F182" s="14">
        <v>28</v>
      </c>
      <c r="G182" s="5">
        <f t="shared" si="2"/>
        <v>16575.840000000102</v>
      </c>
      <c r="H182" s="85"/>
      <c r="I182" s="113"/>
      <c r="J182" s="113"/>
      <c r="K182" s="113"/>
    </row>
    <row r="183" spans="1:11">
      <c r="A183" s="7">
        <v>42971</v>
      </c>
      <c r="B183" s="1" t="s">
        <v>2679</v>
      </c>
      <c r="C183" s="8">
        <v>30428.29</v>
      </c>
      <c r="D183" s="17">
        <v>95</v>
      </c>
      <c r="E183" s="8"/>
      <c r="F183" s="14"/>
      <c r="G183" s="10">
        <f t="shared" si="2"/>
        <v>47004.130000000107</v>
      </c>
      <c r="H183" s="85" t="s">
        <v>2680</v>
      </c>
      <c r="I183" s="113"/>
      <c r="J183" s="113"/>
      <c r="K183" s="113"/>
    </row>
    <row r="184" spans="1:11">
      <c r="A184" s="3">
        <v>42971</v>
      </c>
      <c r="B184" s="4" t="s">
        <v>2681</v>
      </c>
      <c r="C184" s="5"/>
      <c r="D184" s="17"/>
      <c r="E184" s="5">
        <v>291.11</v>
      </c>
      <c r="F184" s="14">
        <v>28</v>
      </c>
      <c r="G184" s="5">
        <f t="shared" si="2"/>
        <v>46713.020000000106</v>
      </c>
      <c r="H184" s="85"/>
      <c r="I184" s="113"/>
      <c r="J184" s="113"/>
      <c r="K184" s="113"/>
    </row>
    <row r="185" spans="1:11">
      <c r="A185" s="3">
        <v>42971</v>
      </c>
      <c r="B185" s="6" t="s">
        <v>2682</v>
      </c>
      <c r="C185" s="5"/>
      <c r="D185" s="17"/>
      <c r="E185" s="5">
        <v>46.58</v>
      </c>
      <c r="F185" s="14">
        <v>28</v>
      </c>
      <c r="G185" s="5">
        <f t="shared" si="2"/>
        <v>46666.440000000104</v>
      </c>
      <c r="H185" s="85"/>
      <c r="I185" s="113"/>
      <c r="J185" s="113"/>
      <c r="K185" s="113"/>
    </row>
    <row r="186" spans="1:11">
      <c r="A186" s="3">
        <v>42971</v>
      </c>
      <c r="B186" s="6" t="s">
        <v>2683</v>
      </c>
      <c r="C186" s="5"/>
      <c r="D186" s="17"/>
      <c r="E186" s="5">
        <v>29.94</v>
      </c>
      <c r="F186" s="14">
        <v>28</v>
      </c>
      <c r="G186" s="5">
        <f t="shared" si="2"/>
        <v>46636.500000000102</v>
      </c>
      <c r="H186" s="85"/>
      <c r="I186" s="113"/>
      <c r="J186" s="113"/>
      <c r="K186" s="113"/>
    </row>
    <row r="187" spans="1:11">
      <c r="A187" s="7">
        <v>42971</v>
      </c>
      <c r="B187" s="1" t="s">
        <v>2684</v>
      </c>
      <c r="C187" s="8"/>
      <c r="D187" s="17"/>
      <c r="E187" s="8">
        <v>36500</v>
      </c>
      <c r="F187" s="14">
        <v>21</v>
      </c>
      <c r="G187" s="10">
        <f t="shared" si="2"/>
        <v>10136.500000000102</v>
      </c>
      <c r="H187" s="85"/>
      <c r="I187" s="113"/>
      <c r="J187" s="113"/>
      <c r="K187" s="113"/>
    </row>
    <row r="188" spans="1:11">
      <c r="A188" s="7">
        <v>42971</v>
      </c>
      <c r="B188" s="1" t="s">
        <v>2685</v>
      </c>
      <c r="C188" s="8">
        <v>3320</v>
      </c>
      <c r="D188" s="17">
        <v>64</v>
      </c>
      <c r="E188" s="8"/>
      <c r="F188" s="14"/>
      <c r="G188" s="10">
        <f t="shared" si="2"/>
        <v>13456.500000000102</v>
      </c>
      <c r="H188" s="85" t="s">
        <v>2686</v>
      </c>
      <c r="I188" s="113"/>
      <c r="J188" s="113"/>
      <c r="K188" s="113"/>
    </row>
    <row r="189" spans="1:11">
      <c r="A189" s="7">
        <v>42972</v>
      </c>
      <c r="B189" s="1" t="s">
        <v>2687</v>
      </c>
      <c r="C189" s="8">
        <v>14375.52</v>
      </c>
      <c r="D189" s="17">
        <v>62</v>
      </c>
      <c r="E189" s="8"/>
      <c r="F189" s="14"/>
      <c r="G189" s="10">
        <f t="shared" si="2"/>
        <v>27832.020000000102</v>
      </c>
      <c r="H189" s="85" t="s">
        <v>2688</v>
      </c>
      <c r="I189" s="113"/>
      <c r="J189" s="113"/>
      <c r="K189" s="113"/>
    </row>
    <row r="190" spans="1:11">
      <c r="A190" s="3">
        <v>42972</v>
      </c>
      <c r="B190" s="6" t="s">
        <v>2689</v>
      </c>
      <c r="C190" s="5"/>
      <c r="D190" s="17"/>
      <c r="E190" s="5">
        <v>37.35</v>
      </c>
      <c r="F190" s="14">
        <v>28</v>
      </c>
      <c r="G190" s="5">
        <f t="shared" si="2"/>
        <v>27794.670000000104</v>
      </c>
      <c r="H190" s="85"/>
      <c r="I190" s="113"/>
      <c r="J190" s="113"/>
      <c r="K190" s="113"/>
    </row>
    <row r="191" spans="1:11">
      <c r="A191" s="3">
        <v>42972</v>
      </c>
      <c r="B191" s="4" t="s">
        <v>2690</v>
      </c>
      <c r="C191" s="5"/>
      <c r="D191" s="17"/>
      <c r="E191" s="5">
        <v>233.42</v>
      </c>
      <c r="F191" s="14">
        <v>28</v>
      </c>
      <c r="G191" s="5">
        <f t="shared" si="2"/>
        <v>27561.250000000106</v>
      </c>
      <c r="H191" s="85"/>
      <c r="I191" s="113"/>
      <c r="J191" s="113"/>
      <c r="K191" s="113"/>
    </row>
    <row r="192" spans="1:11">
      <c r="A192" s="3">
        <v>42972</v>
      </c>
      <c r="B192" s="4" t="s">
        <v>2691</v>
      </c>
      <c r="C192" s="5"/>
      <c r="D192" s="17"/>
      <c r="E192" s="5">
        <v>39.81</v>
      </c>
      <c r="F192" s="14">
        <v>28</v>
      </c>
      <c r="G192" s="5">
        <f t="shared" si="2"/>
        <v>27521.440000000104</v>
      </c>
      <c r="H192" s="85"/>
      <c r="I192" s="113"/>
      <c r="J192" s="113"/>
      <c r="K192" s="113"/>
    </row>
    <row r="193" spans="1:11">
      <c r="A193" s="3">
        <v>42972</v>
      </c>
      <c r="B193" s="6" t="s">
        <v>2692</v>
      </c>
      <c r="C193" s="5"/>
      <c r="D193" s="17"/>
      <c r="E193" s="5">
        <v>6.37</v>
      </c>
      <c r="F193" s="14">
        <v>28</v>
      </c>
      <c r="G193" s="5">
        <f t="shared" si="2"/>
        <v>27515.070000000105</v>
      </c>
      <c r="H193" s="85"/>
      <c r="I193" s="113"/>
      <c r="J193" s="113"/>
      <c r="K193" s="113"/>
    </row>
    <row r="194" spans="1:11">
      <c r="A194" s="7">
        <v>42972</v>
      </c>
      <c r="B194" s="21" t="s">
        <v>2693</v>
      </c>
      <c r="C194" s="8">
        <v>182006.13</v>
      </c>
      <c r="D194" s="17">
        <v>74</v>
      </c>
      <c r="E194" s="8"/>
      <c r="F194" s="14"/>
      <c r="G194" s="10">
        <f t="shared" si="2"/>
        <v>209521.2000000001</v>
      </c>
      <c r="H194" s="85" t="s">
        <v>2694</v>
      </c>
      <c r="I194" s="113" t="s">
        <v>1338</v>
      </c>
      <c r="J194" s="113"/>
      <c r="K194" s="113"/>
    </row>
    <row r="195" spans="1:11">
      <c r="A195" s="7">
        <v>42972</v>
      </c>
      <c r="B195" s="1" t="s">
        <v>2695</v>
      </c>
      <c r="C195" s="8"/>
      <c r="D195" s="17"/>
      <c r="E195" s="8">
        <v>199000</v>
      </c>
      <c r="F195" s="14">
        <v>20</v>
      </c>
      <c r="G195" s="10">
        <f t="shared" si="2"/>
        <v>10521.200000000099</v>
      </c>
      <c r="H195" s="85"/>
      <c r="I195" s="113"/>
      <c r="J195" s="113"/>
      <c r="K195" s="113"/>
    </row>
    <row r="196" spans="1:11">
      <c r="A196" s="7">
        <v>42972</v>
      </c>
      <c r="B196" s="1" t="s">
        <v>2696</v>
      </c>
      <c r="C196" s="8">
        <v>8539</v>
      </c>
      <c r="D196" s="17">
        <v>70</v>
      </c>
      <c r="E196" s="8"/>
      <c r="F196" s="14"/>
      <c r="G196" s="10">
        <f t="shared" si="2"/>
        <v>19060.200000000099</v>
      </c>
      <c r="H196" s="85" t="s">
        <v>2697</v>
      </c>
      <c r="I196" s="113"/>
      <c r="J196" s="113"/>
      <c r="K196" s="113"/>
    </row>
    <row r="197" spans="1:11">
      <c r="A197" s="7">
        <v>42972</v>
      </c>
      <c r="B197" s="1" t="s">
        <v>2698</v>
      </c>
      <c r="C197" s="8">
        <v>111500</v>
      </c>
      <c r="D197" s="17">
        <v>66</v>
      </c>
      <c r="E197" s="8"/>
      <c r="F197" s="14"/>
      <c r="G197" s="10">
        <f t="shared" ref="G197:G241" si="3">+G196+C197-E197</f>
        <v>130560.2000000001</v>
      </c>
      <c r="H197" s="85" t="s">
        <v>2699</v>
      </c>
      <c r="I197" s="113"/>
      <c r="J197" s="113"/>
      <c r="K197" s="113"/>
    </row>
    <row r="198" spans="1:11">
      <c r="A198" s="7">
        <v>42972</v>
      </c>
      <c r="B198" s="1" t="s">
        <v>2700</v>
      </c>
      <c r="C198" s="8">
        <v>5361</v>
      </c>
      <c r="D198" s="17">
        <v>69</v>
      </c>
      <c r="E198" s="8"/>
      <c r="F198" s="14"/>
      <c r="G198" s="10">
        <f t="shared" si="3"/>
        <v>135921.2000000001</v>
      </c>
      <c r="H198" s="85" t="s">
        <v>2701</v>
      </c>
      <c r="I198" s="113"/>
      <c r="J198" s="113"/>
      <c r="K198" s="113"/>
    </row>
    <row r="199" spans="1:11">
      <c r="A199" s="7">
        <v>42975</v>
      </c>
      <c r="B199" s="1" t="s">
        <v>2702</v>
      </c>
      <c r="C199" s="8">
        <v>23077.69</v>
      </c>
      <c r="D199" s="17">
        <v>65</v>
      </c>
      <c r="E199" s="8"/>
      <c r="F199" s="14"/>
      <c r="G199" s="10">
        <f t="shared" si="3"/>
        <v>158998.8900000001</v>
      </c>
      <c r="H199" s="85" t="s">
        <v>2703</v>
      </c>
      <c r="I199" s="113"/>
      <c r="J199" s="113"/>
      <c r="K199" s="113"/>
    </row>
    <row r="200" spans="1:11">
      <c r="A200" s="3">
        <v>42975</v>
      </c>
      <c r="B200" s="4" t="s">
        <v>2704</v>
      </c>
      <c r="C200" s="5"/>
      <c r="D200" s="17"/>
      <c r="E200" s="5">
        <v>94.14</v>
      </c>
      <c r="F200" s="14">
        <v>28</v>
      </c>
      <c r="G200" s="5">
        <f t="shared" si="3"/>
        <v>158904.75000000009</v>
      </c>
      <c r="H200" s="85"/>
      <c r="I200" s="113"/>
      <c r="J200" s="113"/>
      <c r="K200" s="113"/>
    </row>
    <row r="201" spans="1:11">
      <c r="A201" s="3">
        <v>42975</v>
      </c>
      <c r="B201" s="6" t="s">
        <v>2705</v>
      </c>
      <c r="C201" s="5"/>
      <c r="D201" s="17"/>
      <c r="E201" s="5">
        <v>15.07</v>
      </c>
      <c r="F201" s="14">
        <v>28</v>
      </c>
      <c r="G201" s="5">
        <f t="shared" si="3"/>
        <v>158889.68000000008</v>
      </c>
      <c r="H201" s="85"/>
      <c r="I201" s="113"/>
      <c r="J201" s="113"/>
      <c r="K201" s="113"/>
    </row>
    <row r="202" spans="1:11">
      <c r="A202" s="3">
        <v>42975</v>
      </c>
      <c r="B202" s="4" t="s">
        <v>2706</v>
      </c>
      <c r="C202" s="5"/>
      <c r="D202" s="17"/>
      <c r="E202" s="5">
        <v>206.14</v>
      </c>
      <c r="F202" s="14">
        <v>28</v>
      </c>
      <c r="G202" s="5">
        <f t="shared" si="3"/>
        <v>158683.54000000007</v>
      </c>
      <c r="H202" s="85"/>
      <c r="I202" s="113"/>
      <c r="J202" s="113"/>
      <c r="K202" s="113"/>
    </row>
    <row r="203" spans="1:11">
      <c r="A203" s="3">
        <v>42975</v>
      </c>
      <c r="B203" s="6" t="s">
        <v>2707</v>
      </c>
      <c r="C203" s="5"/>
      <c r="D203" s="17"/>
      <c r="E203" s="5">
        <v>32.979999999999997</v>
      </c>
      <c r="F203" s="14">
        <v>28</v>
      </c>
      <c r="G203" s="5">
        <f t="shared" si="3"/>
        <v>158650.56000000006</v>
      </c>
      <c r="H203" s="85"/>
      <c r="I203" s="113"/>
      <c r="J203" s="113"/>
      <c r="K203" s="113"/>
    </row>
    <row r="204" spans="1:11">
      <c r="A204" s="7">
        <v>42975</v>
      </c>
      <c r="B204" s="1" t="s">
        <v>2708</v>
      </c>
      <c r="C204" s="8">
        <v>1169</v>
      </c>
      <c r="D204" s="17">
        <v>73</v>
      </c>
      <c r="E204" s="8"/>
      <c r="F204" s="14"/>
      <c r="G204" s="10">
        <f t="shared" si="3"/>
        <v>159819.56000000006</v>
      </c>
      <c r="H204" s="85"/>
      <c r="I204" s="113"/>
      <c r="J204" s="113"/>
      <c r="K204" s="113"/>
    </row>
    <row r="205" spans="1:11">
      <c r="A205" s="7">
        <v>42975</v>
      </c>
      <c r="B205" s="1" t="s">
        <v>2709</v>
      </c>
      <c r="C205" s="8"/>
      <c r="D205" s="17"/>
      <c r="E205" s="8">
        <v>149000</v>
      </c>
      <c r="F205" s="14">
        <v>24</v>
      </c>
      <c r="G205" s="10">
        <f t="shared" si="3"/>
        <v>10819.560000000056</v>
      </c>
      <c r="H205" s="85"/>
      <c r="I205" s="113"/>
      <c r="J205" s="113"/>
      <c r="K205" s="113"/>
    </row>
    <row r="206" spans="1:11">
      <c r="A206" s="7">
        <v>42975</v>
      </c>
      <c r="B206" s="1" t="s">
        <v>2710</v>
      </c>
      <c r="C206" s="8">
        <v>3065</v>
      </c>
      <c r="D206" s="17">
        <v>72</v>
      </c>
      <c r="E206" s="8"/>
      <c r="F206" s="14"/>
      <c r="G206" s="10">
        <f t="shared" si="3"/>
        <v>13884.560000000056</v>
      </c>
      <c r="H206" s="85"/>
      <c r="I206" s="113"/>
      <c r="J206" s="113"/>
      <c r="K206" s="113"/>
    </row>
    <row r="207" spans="1:11">
      <c r="A207" s="7">
        <v>42975</v>
      </c>
      <c r="B207" s="1" t="s">
        <v>2711</v>
      </c>
      <c r="C207" s="8">
        <v>1099</v>
      </c>
      <c r="D207" s="17">
        <v>67</v>
      </c>
      <c r="E207" s="8"/>
      <c r="F207" s="14"/>
      <c r="G207" s="10">
        <f t="shared" si="3"/>
        <v>14983.560000000056</v>
      </c>
      <c r="H207" s="85" t="s">
        <v>2712</v>
      </c>
      <c r="I207" s="113"/>
      <c r="J207" s="113"/>
      <c r="K207" s="113"/>
    </row>
    <row r="208" spans="1:11">
      <c r="A208" s="7">
        <v>42975</v>
      </c>
      <c r="B208" s="1" t="s">
        <v>2713</v>
      </c>
      <c r="C208" s="8">
        <v>0</v>
      </c>
      <c r="D208" s="17"/>
      <c r="E208" s="8"/>
      <c r="F208" s="14"/>
      <c r="G208" s="10">
        <f t="shared" si="3"/>
        <v>14983.560000000056</v>
      </c>
      <c r="H208" s="85"/>
      <c r="I208" s="113"/>
      <c r="J208" s="113"/>
      <c r="K208" s="113"/>
    </row>
    <row r="209" spans="1:11">
      <c r="A209" s="3">
        <v>42975</v>
      </c>
      <c r="B209" s="4" t="s">
        <v>2714</v>
      </c>
      <c r="C209" s="5"/>
      <c r="D209" s="17"/>
      <c r="E209" s="5">
        <v>416.21</v>
      </c>
      <c r="F209" s="14">
        <v>28</v>
      </c>
      <c r="G209" s="5">
        <f t="shared" si="3"/>
        <v>14567.350000000057</v>
      </c>
      <c r="H209" s="85"/>
      <c r="I209" s="113"/>
      <c r="J209" s="113"/>
      <c r="K209" s="113"/>
    </row>
    <row r="210" spans="1:11">
      <c r="A210" s="7">
        <v>42975</v>
      </c>
      <c r="B210" s="1" t="s">
        <v>2715</v>
      </c>
      <c r="C210" s="8">
        <v>20349.009999999998</v>
      </c>
      <c r="D210" s="17">
        <v>68</v>
      </c>
      <c r="E210" s="8"/>
      <c r="F210" s="14"/>
      <c r="G210" s="10">
        <f t="shared" si="3"/>
        <v>34916.360000000059</v>
      </c>
      <c r="H210" s="85"/>
      <c r="I210" s="113"/>
      <c r="J210" s="113"/>
      <c r="K210" s="113"/>
    </row>
    <row r="211" spans="1:11">
      <c r="A211" s="3">
        <v>42975</v>
      </c>
      <c r="B211" s="6" t="s">
        <v>2716</v>
      </c>
      <c r="C211" s="5"/>
      <c r="D211" s="17"/>
      <c r="E211" s="5">
        <v>66.599999999999994</v>
      </c>
      <c r="F211" s="14">
        <v>28</v>
      </c>
      <c r="G211" s="5">
        <f t="shared" si="3"/>
        <v>34849.76000000006</v>
      </c>
      <c r="H211" s="85"/>
      <c r="I211" s="113"/>
      <c r="J211" s="113"/>
      <c r="K211" s="113"/>
    </row>
    <row r="212" spans="1:11">
      <c r="A212" s="3">
        <v>42975</v>
      </c>
      <c r="B212" s="4" t="s">
        <v>2717</v>
      </c>
      <c r="C212" s="5"/>
      <c r="D212" s="17"/>
      <c r="E212" s="5">
        <v>12.86</v>
      </c>
      <c r="F212" s="14">
        <v>28</v>
      </c>
      <c r="G212" s="5">
        <f t="shared" si="3"/>
        <v>34836.90000000006</v>
      </c>
      <c r="H212" s="85"/>
      <c r="I212" s="113"/>
      <c r="J212" s="113"/>
      <c r="K212" s="113"/>
    </row>
    <row r="213" spans="1:11">
      <c r="A213" s="3">
        <v>42975</v>
      </c>
      <c r="B213" s="6" t="s">
        <v>2718</v>
      </c>
      <c r="C213" s="5"/>
      <c r="D213" s="17"/>
      <c r="E213" s="5">
        <v>2.06</v>
      </c>
      <c r="F213" s="14">
        <v>28</v>
      </c>
      <c r="G213" s="5">
        <f t="shared" si="3"/>
        <v>34834.840000000062</v>
      </c>
      <c r="H213" s="85"/>
      <c r="I213" s="113"/>
      <c r="J213" s="113"/>
      <c r="K213" s="113"/>
    </row>
    <row r="214" spans="1:11">
      <c r="A214" s="7">
        <v>42976</v>
      </c>
      <c r="B214" s="1" t="s">
        <v>2719</v>
      </c>
      <c r="C214" s="8">
        <v>23595.59</v>
      </c>
      <c r="D214" s="17">
        <v>71</v>
      </c>
      <c r="E214" s="8"/>
      <c r="F214" s="14"/>
      <c r="G214" s="10">
        <f t="shared" si="3"/>
        <v>58430.430000000066</v>
      </c>
      <c r="H214" s="85" t="s">
        <v>2720</v>
      </c>
      <c r="I214" s="113"/>
      <c r="J214" s="113"/>
      <c r="K214" s="113"/>
    </row>
    <row r="215" spans="1:11">
      <c r="A215" s="3">
        <v>42976</v>
      </c>
      <c r="B215" s="4" t="s">
        <v>2721</v>
      </c>
      <c r="C215" s="5"/>
      <c r="D215" s="17"/>
      <c r="E215" s="5">
        <v>512.03</v>
      </c>
      <c r="F215" s="14">
        <v>28</v>
      </c>
      <c r="G215" s="5">
        <f t="shared" si="3"/>
        <v>57918.400000000067</v>
      </c>
      <c r="H215" s="85"/>
      <c r="I215" s="113"/>
      <c r="J215" s="113"/>
      <c r="K215" s="113"/>
    </row>
    <row r="216" spans="1:11">
      <c r="A216" s="3">
        <v>42976</v>
      </c>
      <c r="B216" s="6" t="s">
        <v>2722</v>
      </c>
      <c r="C216" s="5"/>
      <c r="D216" s="17"/>
      <c r="E216" s="5">
        <v>81.92</v>
      </c>
      <c r="F216" s="14">
        <v>28</v>
      </c>
      <c r="G216" s="5">
        <f t="shared" si="3"/>
        <v>57836.480000000069</v>
      </c>
      <c r="H216" s="85"/>
      <c r="I216" s="113"/>
      <c r="J216" s="113"/>
      <c r="K216" s="113"/>
    </row>
    <row r="217" spans="1:11">
      <c r="A217" s="7">
        <v>42976</v>
      </c>
      <c r="B217" s="1" t="s">
        <v>2723</v>
      </c>
      <c r="C217" s="8"/>
      <c r="D217" s="17"/>
      <c r="E217" s="8">
        <v>47000</v>
      </c>
      <c r="F217" s="14">
        <v>25</v>
      </c>
      <c r="G217" s="10">
        <f t="shared" si="3"/>
        <v>10836.480000000069</v>
      </c>
      <c r="H217" s="85"/>
      <c r="I217" s="113"/>
      <c r="J217" s="113"/>
      <c r="K217" s="113"/>
    </row>
    <row r="218" spans="1:11">
      <c r="A218" s="7">
        <v>42976</v>
      </c>
      <c r="B218" s="1" t="s">
        <v>2724</v>
      </c>
      <c r="C218" s="8">
        <v>1169</v>
      </c>
      <c r="D218" s="17">
        <v>78</v>
      </c>
      <c r="E218" s="8"/>
      <c r="F218" s="14"/>
      <c r="G218" s="10">
        <f t="shared" si="3"/>
        <v>12005.480000000069</v>
      </c>
      <c r="H218" s="85"/>
      <c r="I218" s="113"/>
      <c r="J218" s="113"/>
      <c r="K218" s="113"/>
    </row>
    <row r="219" spans="1:11">
      <c r="A219" s="7">
        <v>42976</v>
      </c>
      <c r="B219" s="1" t="s">
        <v>2725</v>
      </c>
      <c r="C219" s="8">
        <v>2866</v>
      </c>
      <c r="D219" s="17">
        <v>77</v>
      </c>
      <c r="E219" s="8"/>
      <c r="F219" s="14"/>
      <c r="G219" s="10">
        <f t="shared" si="3"/>
        <v>14871.480000000069</v>
      </c>
      <c r="H219" s="85"/>
      <c r="I219" s="113"/>
      <c r="J219" s="113"/>
      <c r="K219" s="113"/>
    </row>
    <row r="220" spans="1:11">
      <c r="A220" s="3">
        <v>42977</v>
      </c>
      <c r="B220" s="4" t="s">
        <v>2726</v>
      </c>
      <c r="C220" s="5"/>
      <c r="D220" s="17"/>
      <c r="E220" s="5">
        <v>233.9</v>
      </c>
      <c r="F220" s="14">
        <v>28</v>
      </c>
      <c r="G220" s="5">
        <f t="shared" si="3"/>
        <v>14637.580000000069</v>
      </c>
      <c r="H220" s="85"/>
      <c r="I220" s="113"/>
      <c r="J220" s="113"/>
      <c r="K220" s="113"/>
    </row>
    <row r="221" spans="1:11">
      <c r="A221" s="7">
        <v>42977</v>
      </c>
      <c r="B221" s="1" t="s">
        <v>2727</v>
      </c>
      <c r="C221" s="8">
        <v>29233.39</v>
      </c>
      <c r="D221" s="17">
        <v>76</v>
      </c>
      <c r="E221" s="8"/>
      <c r="F221" s="14"/>
      <c r="G221" s="10">
        <f t="shared" si="3"/>
        <v>43870.970000000067</v>
      </c>
      <c r="H221" s="85"/>
      <c r="I221" s="113"/>
      <c r="J221" s="113"/>
      <c r="K221" s="113"/>
    </row>
    <row r="222" spans="1:11">
      <c r="A222" s="3">
        <v>42977</v>
      </c>
      <c r="B222" s="6" t="s">
        <v>2728</v>
      </c>
      <c r="C222" s="5"/>
      <c r="D222" s="17"/>
      <c r="E222" s="5">
        <v>37.42</v>
      </c>
      <c r="F222" s="14">
        <v>28</v>
      </c>
      <c r="G222" s="5">
        <f t="shared" si="3"/>
        <v>43833.550000000068</v>
      </c>
      <c r="H222" s="85"/>
      <c r="I222" s="113"/>
      <c r="J222" s="113"/>
      <c r="K222" s="113"/>
    </row>
    <row r="223" spans="1:11">
      <c r="A223" s="3">
        <v>42977</v>
      </c>
      <c r="B223" s="4" t="s">
        <v>2729</v>
      </c>
      <c r="C223" s="5"/>
      <c r="D223" s="17"/>
      <c r="E223" s="5">
        <v>203.01</v>
      </c>
      <c r="F223" s="14">
        <v>28</v>
      </c>
      <c r="G223" s="5">
        <f t="shared" si="3"/>
        <v>43630.540000000066</v>
      </c>
      <c r="H223" s="85"/>
      <c r="I223" s="113"/>
      <c r="J223" s="113"/>
      <c r="K223" s="113"/>
    </row>
    <row r="224" spans="1:11">
      <c r="A224" s="3">
        <v>42977</v>
      </c>
      <c r="B224" s="6" t="s">
        <v>2730</v>
      </c>
      <c r="C224" s="5"/>
      <c r="D224" s="17"/>
      <c r="E224" s="5">
        <v>32.479999999999997</v>
      </c>
      <c r="F224" s="14">
        <v>28</v>
      </c>
      <c r="G224" s="5">
        <f t="shared" si="3"/>
        <v>43598.060000000063</v>
      </c>
      <c r="H224" s="85"/>
      <c r="I224" s="113"/>
      <c r="J224" s="113"/>
      <c r="K224" s="113"/>
    </row>
    <row r="225" spans="1:11">
      <c r="A225" s="7">
        <v>42977</v>
      </c>
      <c r="B225" s="1" t="s">
        <v>2731</v>
      </c>
      <c r="C225" s="8">
        <v>2065</v>
      </c>
      <c r="D225" s="17">
        <v>86</v>
      </c>
      <c r="E225" s="8"/>
      <c r="F225" s="15"/>
      <c r="G225" s="5">
        <f t="shared" si="3"/>
        <v>45663.060000000063</v>
      </c>
      <c r="H225" s="85"/>
      <c r="I225" s="113"/>
      <c r="J225" s="113"/>
      <c r="K225" s="113"/>
    </row>
    <row r="226" spans="1:11">
      <c r="A226" s="7">
        <v>42977</v>
      </c>
      <c r="B226" s="1" t="s">
        <v>2732</v>
      </c>
      <c r="C226" s="8"/>
      <c r="D226" s="17"/>
      <c r="E226" s="8">
        <v>35000</v>
      </c>
      <c r="F226" s="15">
        <v>26</v>
      </c>
      <c r="G226" s="5">
        <f t="shared" si="3"/>
        <v>10663.060000000063</v>
      </c>
      <c r="H226" s="85"/>
      <c r="I226" s="113"/>
      <c r="J226" s="113"/>
      <c r="K226" s="113"/>
    </row>
    <row r="227" spans="1:11">
      <c r="A227" s="7">
        <v>42977</v>
      </c>
      <c r="B227" s="1" t="s">
        <v>2733</v>
      </c>
      <c r="C227" s="8">
        <v>5000</v>
      </c>
      <c r="D227" s="17">
        <v>84</v>
      </c>
      <c r="E227" s="8"/>
      <c r="F227" s="15"/>
      <c r="G227" s="5">
        <f t="shared" si="3"/>
        <v>15663.060000000063</v>
      </c>
      <c r="H227" s="85"/>
      <c r="I227" s="113"/>
      <c r="J227" s="113"/>
      <c r="K227" s="113"/>
    </row>
    <row r="228" spans="1:11">
      <c r="A228" s="7">
        <v>42977</v>
      </c>
      <c r="B228" s="1" t="s">
        <v>2734</v>
      </c>
      <c r="C228" s="8">
        <v>1169</v>
      </c>
      <c r="D228" s="17">
        <v>85</v>
      </c>
      <c r="E228" s="8"/>
      <c r="F228" s="15"/>
      <c r="G228" s="5">
        <f t="shared" si="3"/>
        <v>16832.060000000063</v>
      </c>
      <c r="H228" s="85"/>
      <c r="I228" s="113"/>
      <c r="J228" s="113"/>
      <c r="K228" s="113"/>
    </row>
    <row r="229" spans="1:11">
      <c r="A229" s="7">
        <v>42977</v>
      </c>
      <c r="B229" s="1" t="s">
        <v>2735</v>
      </c>
      <c r="C229" s="8">
        <v>286400</v>
      </c>
      <c r="D229" s="17">
        <v>83</v>
      </c>
      <c r="E229" s="8"/>
      <c r="F229" s="15"/>
      <c r="G229" s="5">
        <f t="shared" si="3"/>
        <v>303232.06000000006</v>
      </c>
      <c r="H229" s="85"/>
      <c r="I229" s="113"/>
      <c r="J229" s="113"/>
      <c r="K229" s="113"/>
    </row>
    <row r="230" spans="1:11">
      <c r="A230" s="7">
        <v>42977</v>
      </c>
      <c r="B230" s="1" t="s">
        <v>2736</v>
      </c>
      <c r="C230" s="8">
        <v>0</v>
      </c>
      <c r="D230" s="17"/>
      <c r="E230" s="8"/>
      <c r="F230" s="15"/>
      <c r="G230" s="5">
        <f t="shared" si="3"/>
        <v>303232.06000000006</v>
      </c>
      <c r="H230" s="85"/>
      <c r="I230" s="113"/>
      <c r="J230" s="113"/>
      <c r="K230" s="113"/>
    </row>
    <row r="231" spans="1:11">
      <c r="A231" s="7">
        <v>42978</v>
      </c>
      <c r="B231" s="1" t="s">
        <v>2737</v>
      </c>
      <c r="C231" s="8">
        <v>6215.28</v>
      </c>
      <c r="D231" s="17">
        <v>79</v>
      </c>
      <c r="E231" s="8"/>
      <c r="F231" s="15"/>
      <c r="G231" s="5">
        <f t="shared" si="3"/>
        <v>309447.34000000008</v>
      </c>
      <c r="H231" s="85"/>
      <c r="I231" s="113"/>
      <c r="J231" s="113"/>
      <c r="K231" s="113"/>
    </row>
    <row r="232" spans="1:11">
      <c r="A232" s="3">
        <v>42978</v>
      </c>
      <c r="B232" s="4" t="s">
        <v>2738</v>
      </c>
      <c r="C232" s="5"/>
      <c r="D232" s="17"/>
      <c r="E232" s="5">
        <v>75.59</v>
      </c>
      <c r="F232" s="14">
        <v>28</v>
      </c>
      <c r="G232" s="5">
        <f t="shared" si="3"/>
        <v>309371.75000000006</v>
      </c>
      <c r="H232" s="85"/>
      <c r="I232" s="113"/>
      <c r="J232" s="113"/>
      <c r="K232" s="113"/>
    </row>
    <row r="233" spans="1:11">
      <c r="A233" s="3">
        <v>42978</v>
      </c>
      <c r="B233" s="6" t="s">
        <v>2739</v>
      </c>
      <c r="C233" s="5"/>
      <c r="D233" s="17"/>
      <c r="E233" s="5">
        <v>12.09</v>
      </c>
      <c r="F233" s="14">
        <v>28</v>
      </c>
      <c r="G233" s="5">
        <f t="shared" si="3"/>
        <v>309359.66000000003</v>
      </c>
      <c r="H233" s="85"/>
      <c r="I233" s="113"/>
      <c r="J233" s="113"/>
      <c r="K233" s="113"/>
    </row>
    <row r="234" spans="1:11">
      <c r="A234" s="3">
        <v>42978</v>
      </c>
      <c r="B234" s="4" t="s">
        <v>2740</v>
      </c>
      <c r="C234" s="5"/>
      <c r="D234" s="17"/>
      <c r="E234" s="5">
        <v>17.190000000000001</v>
      </c>
      <c r="F234" s="14">
        <v>28</v>
      </c>
      <c r="G234" s="5">
        <f t="shared" si="3"/>
        <v>309342.47000000003</v>
      </c>
      <c r="H234" s="85"/>
      <c r="I234" s="113"/>
      <c r="J234" s="113"/>
      <c r="K234" s="113"/>
    </row>
    <row r="235" spans="1:11">
      <c r="A235" s="3">
        <v>42978</v>
      </c>
      <c r="B235" s="6" t="s">
        <v>2741</v>
      </c>
      <c r="C235" s="5"/>
      <c r="D235" s="17"/>
      <c r="E235" s="5">
        <v>2.75</v>
      </c>
      <c r="F235" s="14">
        <v>28</v>
      </c>
      <c r="G235" s="5">
        <f t="shared" si="3"/>
        <v>309339.72000000003</v>
      </c>
      <c r="H235" s="85"/>
      <c r="I235" s="113"/>
      <c r="J235" s="113"/>
      <c r="K235" s="113"/>
    </row>
    <row r="236" spans="1:11">
      <c r="A236" s="3">
        <v>42978</v>
      </c>
      <c r="B236" s="4" t="s">
        <v>2742</v>
      </c>
      <c r="C236" s="5"/>
      <c r="D236" s="17"/>
      <c r="E236" s="5">
        <v>27.47</v>
      </c>
      <c r="F236" s="14">
        <v>28</v>
      </c>
      <c r="G236" s="5">
        <f t="shared" si="3"/>
        <v>309312.25000000006</v>
      </c>
      <c r="H236" s="85"/>
      <c r="I236" s="113"/>
      <c r="J236" s="113"/>
      <c r="K236" s="113"/>
    </row>
    <row r="237" spans="1:11">
      <c r="A237" s="3">
        <v>42978</v>
      </c>
      <c r="B237" s="6" t="s">
        <v>2743</v>
      </c>
      <c r="C237" s="5"/>
      <c r="D237" s="17"/>
      <c r="E237" s="5">
        <v>4.4000000000000004</v>
      </c>
      <c r="F237" s="14">
        <v>28</v>
      </c>
      <c r="G237" s="5">
        <f t="shared" si="3"/>
        <v>309307.85000000003</v>
      </c>
      <c r="H237" s="85"/>
      <c r="I237" s="113"/>
      <c r="J237" s="113"/>
      <c r="K237" s="113"/>
    </row>
    <row r="238" spans="1:11">
      <c r="A238" s="7">
        <v>42978</v>
      </c>
      <c r="B238" s="1" t="s">
        <v>2744</v>
      </c>
      <c r="C238" s="8">
        <v>2553</v>
      </c>
      <c r="D238" s="17">
        <v>81</v>
      </c>
      <c r="E238" s="8"/>
      <c r="F238" s="15"/>
      <c r="G238" s="10">
        <f t="shared" si="3"/>
        <v>311860.85000000003</v>
      </c>
      <c r="H238" s="85"/>
      <c r="I238" s="113"/>
      <c r="J238" s="113"/>
      <c r="K238" s="113"/>
    </row>
    <row r="239" spans="1:11">
      <c r="A239" s="7">
        <v>42978</v>
      </c>
      <c r="B239" s="1" t="s">
        <v>2745</v>
      </c>
      <c r="C239" s="8"/>
      <c r="D239" s="17"/>
      <c r="E239" s="8">
        <v>301000</v>
      </c>
      <c r="F239" s="15">
        <v>27</v>
      </c>
      <c r="G239" s="10">
        <f t="shared" si="3"/>
        <v>10860.850000000035</v>
      </c>
      <c r="H239" s="85"/>
      <c r="I239" s="113"/>
      <c r="J239" s="113"/>
      <c r="K239" s="113"/>
    </row>
    <row r="240" spans="1:11">
      <c r="A240" s="7">
        <v>42978</v>
      </c>
      <c r="B240" s="1" t="s">
        <v>2746</v>
      </c>
      <c r="C240" s="8">
        <v>3169</v>
      </c>
      <c r="D240" s="17">
        <v>82</v>
      </c>
      <c r="E240" s="8"/>
      <c r="F240" s="15"/>
      <c r="G240" s="10">
        <f t="shared" si="3"/>
        <v>14029.850000000035</v>
      </c>
      <c r="H240" s="85"/>
      <c r="I240" s="113"/>
      <c r="J240" s="113"/>
      <c r="K240" s="113"/>
    </row>
    <row r="241" spans="1:11">
      <c r="A241" s="7">
        <v>42978</v>
      </c>
      <c r="B241" s="1" t="s">
        <v>2747</v>
      </c>
      <c r="C241" s="8">
        <v>12.39</v>
      </c>
      <c r="D241" s="17">
        <v>91</v>
      </c>
      <c r="E241" s="8"/>
      <c r="F241" s="15"/>
      <c r="G241" s="10">
        <f t="shared" si="3"/>
        <v>14042.240000000034</v>
      </c>
      <c r="H241" s="85"/>
      <c r="I241" s="113"/>
      <c r="J241" s="113"/>
      <c r="K241" s="113"/>
    </row>
    <row r="242" spans="1:11">
      <c r="F242" s="15"/>
    </row>
    <row r="245" spans="1:11">
      <c r="E245" s="104">
        <f>+E236+E234+E232+E223+E220+E215+E212+E209+E202+E200+E192+E191+E184+E182+E177+E175+E168+E165+E156+E153+E151+E148+E147+E139+E137+E128+E126+E119+E117+E108+E106+E98+E96+E93+E91+E86+E84+E75+E73+E71+E65+E63+E53+E51+E46+E44+E41+E39+E29+E26+E21+E19+E13+E11+E5</f>
        <v>8651.7100000000009</v>
      </c>
    </row>
    <row r="246" spans="1:11">
      <c r="E246" s="104">
        <f>+E237+E235+E233+E224+E222+E216+E213+E211+E203+E201+E193+E190+E186+E185+E178+E176+E169+E167+E157+E154+E152+E149+E146+E140+E138+E129+E127+E120+E118+E109+E107+E99+E97+E94+E92+E87+E85+E76+E74+E70+E66+E64+E54+E52+E47+E45+E42+E40+E30+E27+E22+E20+E14+E12+E6</f>
        <v>1384.3100000000002</v>
      </c>
    </row>
  </sheetData>
  <autoFilter ref="A3:K24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8"/>
  <sheetViews>
    <sheetView topLeftCell="A220" workbookViewId="0">
      <selection activeCell="G235" sqref="G235"/>
    </sheetView>
  </sheetViews>
  <sheetFormatPr baseColWidth="10" defaultRowHeight="15"/>
  <cols>
    <col min="1" max="1" width="8.7109375" bestFit="1" customWidth="1"/>
    <col min="2" max="2" width="106.85546875" bestFit="1" customWidth="1"/>
    <col min="3" max="3" width="9.85546875" bestFit="1" customWidth="1"/>
    <col min="4" max="4" width="2.7109375" style="44" bestFit="1" customWidth="1"/>
    <col min="5" max="5" width="9.85546875" bestFit="1" customWidth="1"/>
    <col min="6" max="6" width="2.7109375" style="45" bestFit="1" customWidth="1"/>
    <col min="7" max="7" width="11.5703125" bestFit="1" customWidth="1"/>
    <col min="8" max="8" width="19.5703125" bestFit="1" customWidth="1"/>
  </cols>
  <sheetData>
    <row r="2" spans="1:11">
      <c r="H2" s="8">
        <v>14042.240000000034</v>
      </c>
    </row>
    <row r="3" spans="1:11" ht="15.75" thickBot="1">
      <c r="A3" s="64" t="s">
        <v>0</v>
      </c>
      <c r="B3" s="81" t="s">
        <v>1</v>
      </c>
      <c r="C3" s="64" t="s">
        <v>2</v>
      </c>
      <c r="D3" s="76"/>
      <c r="E3" s="64" t="s">
        <v>3</v>
      </c>
      <c r="F3" s="78"/>
      <c r="G3" s="109" t="s">
        <v>4</v>
      </c>
      <c r="H3" s="110"/>
      <c r="I3" s="111"/>
      <c r="J3" s="111"/>
      <c r="K3" s="111"/>
    </row>
    <row r="4" spans="1:11">
      <c r="A4" s="7">
        <v>42979</v>
      </c>
      <c r="B4" s="1" t="s">
        <v>2749</v>
      </c>
      <c r="C4" s="8">
        <v>13020.14</v>
      </c>
      <c r="D4" s="17" t="s">
        <v>1050</v>
      </c>
      <c r="E4" s="8"/>
      <c r="F4" s="14"/>
      <c r="G4" s="8">
        <f>+H2+C4-E4</f>
        <v>27062.380000000034</v>
      </c>
      <c r="H4" s="85" t="s">
        <v>2750</v>
      </c>
      <c r="I4" s="112"/>
      <c r="J4" s="112"/>
      <c r="K4" s="112"/>
    </row>
    <row r="5" spans="1:11">
      <c r="A5" s="3">
        <v>42979</v>
      </c>
      <c r="B5" s="6" t="s">
        <v>2751</v>
      </c>
      <c r="C5" s="5"/>
      <c r="D5" s="17"/>
      <c r="E5" s="5">
        <v>10.9</v>
      </c>
      <c r="F5" s="14">
        <v>26</v>
      </c>
      <c r="G5" s="5">
        <f>+G4+C5-E5</f>
        <v>27051.480000000032</v>
      </c>
      <c r="H5" s="85"/>
      <c r="I5" s="113"/>
      <c r="J5" s="113"/>
      <c r="K5" s="113"/>
    </row>
    <row r="6" spans="1:11">
      <c r="A6" s="3">
        <v>42979</v>
      </c>
      <c r="B6" s="4" t="s">
        <v>2752</v>
      </c>
      <c r="C6" s="5"/>
      <c r="D6" s="17"/>
      <c r="E6" s="5">
        <v>68.12</v>
      </c>
      <c r="F6" s="14">
        <v>26</v>
      </c>
      <c r="G6" s="5">
        <f t="shared" ref="G6:G8" si="0">+G5+C6-E6</f>
        <v>26983.360000000033</v>
      </c>
      <c r="H6" s="85"/>
      <c r="I6" s="113"/>
      <c r="J6" s="113"/>
      <c r="K6" s="113"/>
    </row>
    <row r="7" spans="1:11">
      <c r="A7" s="3">
        <v>42979</v>
      </c>
      <c r="B7" s="4" t="s">
        <v>2753</v>
      </c>
      <c r="C7" s="5"/>
      <c r="D7" s="17"/>
      <c r="E7" s="5">
        <v>108.69</v>
      </c>
      <c r="F7" s="14">
        <v>26</v>
      </c>
      <c r="G7" s="5">
        <f t="shared" si="0"/>
        <v>26874.670000000035</v>
      </c>
      <c r="H7" s="85"/>
      <c r="I7" s="113"/>
      <c r="J7" s="113"/>
      <c r="K7" s="113"/>
    </row>
    <row r="8" spans="1:11">
      <c r="A8" s="3">
        <v>42979</v>
      </c>
      <c r="B8" s="6" t="s">
        <v>2754</v>
      </c>
      <c r="C8" s="5"/>
      <c r="D8" s="17"/>
      <c r="E8" s="5">
        <v>17.399999999999999</v>
      </c>
      <c r="F8" s="14">
        <v>26</v>
      </c>
      <c r="G8" s="5">
        <f t="shared" si="0"/>
        <v>26857.270000000033</v>
      </c>
      <c r="H8" s="85"/>
      <c r="I8" s="113"/>
      <c r="J8" s="113"/>
      <c r="K8" s="113"/>
    </row>
    <row r="9" spans="1:11">
      <c r="A9" s="7">
        <v>42979</v>
      </c>
      <c r="B9" s="1" t="s">
        <v>2755</v>
      </c>
      <c r="C9" s="8">
        <v>120000</v>
      </c>
      <c r="D9" s="17">
        <v>1</v>
      </c>
      <c r="E9" s="8"/>
      <c r="F9" s="14"/>
      <c r="G9" s="8">
        <f>+G8+C9-E9</f>
        <v>146857.27000000002</v>
      </c>
      <c r="H9" s="85" t="s">
        <v>2756</v>
      </c>
      <c r="I9" s="113"/>
      <c r="J9" s="113"/>
      <c r="K9" s="113"/>
    </row>
    <row r="10" spans="1:11">
      <c r="A10" s="7">
        <v>42979</v>
      </c>
      <c r="B10" s="1" t="s">
        <v>2757</v>
      </c>
      <c r="C10" s="8">
        <v>234500</v>
      </c>
      <c r="D10" s="17" t="s">
        <v>2748</v>
      </c>
      <c r="E10" s="8"/>
      <c r="F10" s="14"/>
      <c r="G10" s="8">
        <f t="shared" ref="G10:G73" si="1">+G9+C10-E10</f>
        <v>381357.27</v>
      </c>
      <c r="H10" s="85" t="s">
        <v>2758</v>
      </c>
      <c r="I10" s="113"/>
      <c r="J10" s="113"/>
      <c r="K10" s="113"/>
    </row>
    <row r="11" spans="1:11">
      <c r="A11" s="7">
        <v>42979</v>
      </c>
      <c r="B11" s="1" t="s">
        <v>2759</v>
      </c>
      <c r="C11" s="8">
        <v>0</v>
      </c>
      <c r="D11" s="17"/>
      <c r="E11" s="8"/>
      <c r="F11" s="14"/>
      <c r="G11" s="8">
        <f t="shared" si="1"/>
        <v>381357.27</v>
      </c>
      <c r="H11" s="85"/>
      <c r="I11" s="113"/>
      <c r="J11" s="113"/>
      <c r="K11" s="113"/>
    </row>
    <row r="12" spans="1:11">
      <c r="A12" s="7">
        <v>42979</v>
      </c>
      <c r="B12" s="1" t="s">
        <v>2760</v>
      </c>
      <c r="C12" s="8"/>
      <c r="D12" s="17"/>
      <c r="E12" s="8">
        <v>371000</v>
      </c>
      <c r="F12" s="14">
        <v>1</v>
      </c>
      <c r="G12" s="8">
        <f t="shared" si="1"/>
        <v>10357.270000000019</v>
      </c>
      <c r="H12" s="85"/>
      <c r="I12" s="113"/>
      <c r="J12" s="113"/>
      <c r="K12" s="113"/>
    </row>
    <row r="13" spans="1:11">
      <c r="A13" s="7">
        <v>42982</v>
      </c>
      <c r="B13" s="1" t="s">
        <v>2761</v>
      </c>
      <c r="C13" s="8">
        <v>13767.02</v>
      </c>
      <c r="D13" s="17">
        <v>2</v>
      </c>
      <c r="E13" s="8"/>
      <c r="F13" s="14"/>
      <c r="G13" s="8">
        <f t="shared" si="1"/>
        <v>24124.290000000019</v>
      </c>
      <c r="H13" s="85" t="s">
        <v>2762</v>
      </c>
      <c r="I13" s="113"/>
      <c r="J13" s="113"/>
      <c r="K13" s="113"/>
    </row>
    <row r="14" spans="1:11">
      <c r="A14" s="3">
        <v>42982</v>
      </c>
      <c r="B14" s="4" t="s">
        <v>2763</v>
      </c>
      <c r="C14" s="5"/>
      <c r="D14" s="17"/>
      <c r="E14" s="5">
        <v>136.99</v>
      </c>
      <c r="F14" s="14">
        <v>26</v>
      </c>
      <c r="G14" s="5">
        <f t="shared" si="1"/>
        <v>23987.300000000017</v>
      </c>
      <c r="H14" s="85"/>
      <c r="I14" s="113"/>
      <c r="J14" s="113"/>
      <c r="K14" s="113"/>
    </row>
    <row r="15" spans="1:11">
      <c r="A15" s="3">
        <v>42982</v>
      </c>
      <c r="B15" s="6" t="s">
        <v>2764</v>
      </c>
      <c r="C15" s="5"/>
      <c r="D15" s="17"/>
      <c r="E15" s="5">
        <v>21.92</v>
      </c>
      <c r="F15" s="14">
        <v>26</v>
      </c>
      <c r="G15" s="5">
        <f t="shared" si="1"/>
        <v>23965.380000000019</v>
      </c>
      <c r="H15" s="85"/>
      <c r="I15" s="113"/>
      <c r="J15" s="113"/>
      <c r="K15" s="113"/>
    </row>
    <row r="16" spans="1:11">
      <c r="A16" s="3">
        <v>42982</v>
      </c>
      <c r="B16" s="11" t="s">
        <v>2765</v>
      </c>
      <c r="C16" s="5"/>
      <c r="D16" s="17"/>
      <c r="E16" s="5">
        <v>81.99</v>
      </c>
      <c r="F16" s="14">
        <v>26</v>
      </c>
      <c r="G16" s="5">
        <f t="shared" si="1"/>
        <v>23883.390000000018</v>
      </c>
      <c r="H16" s="85"/>
      <c r="I16" s="113"/>
      <c r="J16" s="113"/>
      <c r="K16" s="113"/>
    </row>
    <row r="17" spans="1:11">
      <c r="A17" s="3">
        <v>42982</v>
      </c>
      <c r="B17" s="6" t="s">
        <v>2766</v>
      </c>
      <c r="C17" s="5"/>
      <c r="D17" s="17"/>
      <c r="E17" s="5">
        <v>13.12</v>
      </c>
      <c r="F17" s="14">
        <v>26</v>
      </c>
      <c r="G17" s="5">
        <f t="shared" si="1"/>
        <v>23870.270000000019</v>
      </c>
      <c r="H17" s="85"/>
      <c r="I17" s="113"/>
      <c r="J17" s="113"/>
      <c r="K17" s="113"/>
    </row>
    <row r="18" spans="1:11">
      <c r="A18" s="7">
        <v>42982</v>
      </c>
      <c r="B18" s="1" t="s">
        <v>2767</v>
      </c>
      <c r="C18" s="8">
        <v>2996.57</v>
      </c>
      <c r="D18" s="17">
        <v>3</v>
      </c>
      <c r="E18" s="8"/>
      <c r="F18" s="14"/>
      <c r="G18" s="8">
        <f t="shared" si="1"/>
        <v>26866.840000000018</v>
      </c>
      <c r="H18" s="85"/>
      <c r="I18" s="113"/>
      <c r="J18" s="113"/>
      <c r="K18" s="113"/>
    </row>
    <row r="19" spans="1:11">
      <c r="A19" s="3">
        <v>42982</v>
      </c>
      <c r="B19" s="4" t="s">
        <v>2768</v>
      </c>
      <c r="C19" s="5"/>
      <c r="D19" s="17"/>
      <c r="E19" s="5">
        <v>57.29</v>
      </c>
      <c r="F19" s="14">
        <v>26</v>
      </c>
      <c r="G19" s="5">
        <f t="shared" si="1"/>
        <v>26809.550000000017</v>
      </c>
      <c r="H19" s="85"/>
      <c r="I19" s="113"/>
      <c r="J19" s="113"/>
      <c r="K19" s="113"/>
    </row>
    <row r="20" spans="1:11">
      <c r="A20" s="3">
        <v>42982</v>
      </c>
      <c r="B20" s="6" t="s">
        <v>2769</v>
      </c>
      <c r="C20" s="5"/>
      <c r="D20" s="17"/>
      <c r="E20" s="5">
        <v>9.17</v>
      </c>
      <c r="F20" s="14">
        <v>26</v>
      </c>
      <c r="G20" s="5">
        <f t="shared" si="1"/>
        <v>26800.380000000019</v>
      </c>
      <c r="H20" s="85"/>
      <c r="I20" s="113"/>
      <c r="J20" s="113"/>
      <c r="K20" s="113"/>
    </row>
    <row r="21" spans="1:11">
      <c r="A21" s="3">
        <v>42982</v>
      </c>
      <c r="B21" s="4" t="s">
        <v>2770</v>
      </c>
      <c r="C21" s="5"/>
      <c r="D21" s="17"/>
      <c r="E21" s="5">
        <v>3.92</v>
      </c>
      <c r="F21" s="14">
        <v>26</v>
      </c>
      <c r="G21" s="5">
        <f t="shared" si="1"/>
        <v>26796.460000000021</v>
      </c>
      <c r="H21" s="85"/>
      <c r="I21" s="113"/>
      <c r="J21" s="113"/>
      <c r="K21" s="113"/>
    </row>
    <row r="22" spans="1:11">
      <c r="A22" s="3">
        <v>42982</v>
      </c>
      <c r="B22" s="6" t="s">
        <v>2771</v>
      </c>
      <c r="C22" s="5"/>
      <c r="D22" s="17"/>
      <c r="E22" s="5">
        <v>0.63</v>
      </c>
      <c r="F22" s="14">
        <v>26</v>
      </c>
      <c r="G22" s="5">
        <f t="shared" si="1"/>
        <v>26795.83000000002</v>
      </c>
      <c r="H22" s="85"/>
      <c r="I22" s="113"/>
      <c r="J22" s="113"/>
      <c r="K22" s="113"/>
    </row>
    <row r="23" spans="1:11">
      <c r="A23" s="7">
        <v>42982</v>
      </c>
      <c r="B23" s="1" t="s">
        <v>2772</v>
      </c>
      <c r="C23" s="8">
        <v>1995.01</v>
      </c>
      <c r="D23" s="17">
        <v>22</v>
      </c>
      <c r="E23" s="122"/>
      <c r="F23" s="125"/>
      <c r="G23" s="10">
        <f t="shared" si="1"/>
        <v>28790.840000000018</v>
      </c>
      <c r="H23" s="85" t="s">
        <v>2773</v>
      </c>
      <c r="I23" s="113"/>
      <c r="J23" s="113"/>
      <c r="K23" s="113"/>
    </row>
    <row r="24" spans="1:11">
      <c r="A24" s="7">
        <v>42982</v>
      </c>
      <c r="B24" s="1" t="s">
        <v>2774</v>
      </c>
      <c r="C24" s="8">
        <v>1099</v>
      </c>
      <c r="D24" s="17">
        <v>4</v>
      </c>
      <c r="E24" s="122"/>
      <c r="F24" s="125"/>
      <c r="G24" s="10">
        <f t="shared" si="1"/>
        <v>29889.840000000018</v>
      </c>
      <c r="H24" s="85" t="s">
        <v>2775</v>
      </c>
      <c r="I24" s="113"/>
      <c r="J24" s="113"/>
      <c r="K24" s="113"/>
    </row>
    <row r="25" spans="1:11">
      <c r="A25" s="7">
        <v>42983</v>
      </c>
      <c r="B25" s="1" t="s">
        <v>2776</v>
      </c>
      <c r="C25" s="8">
        <v>3163.21</v>
      </c>
      <c r="D25" s="17">
        <v>5</v>
      </c>
      <c r="E25" s="8"/>
      <c r="F25" s="14"/>
      <c r="G25" s="10">
        <f t="shared" si="1"/>
        <v>33053.050000000017</v>
      </c>
      <c r="H25" s="85" t="s">
        <v>2777</v>
      </c>
      <c r="I25" s="113"/>
      <c r="J25" s="113"/>
      <c r="K25" s="113"/>
    </row>
    <row r="26" spans="1:11">
      <c r="A26" s="3">
        <v>42983</v>
      </c>
      <c r="B26" s="4" t="s">
        <v>2778</v>
      </c>
      <c r="C26" s="5"/>
      <c r="D26" s="17"/>
      <c r="E26" s="5">
        <v>25.9</v>
      </c>
      <c r="F26" s="14">
        <v>26</v>
      </c>
      <c r="G26" s="5">
        <f t="shared" si="1"/>
        <v>33027.150000000016</v>
      </c>
      <c r="H26" s="85"/>
      <c r="I26" s="113"/>
      <c r="J26" s="113"/>
      <c r="K26" s="113"/>
    </row>
    <row r="27" spans="1:11">
      <c r="A27" s="3">
        <v>42983</v>
      </c>
      <c r="B27" s="6" t="s">
        <v>2779</v>
      </c>
      <c r="C27" s="5"/>
      <c r="D27" s="17"/>
      <c r="E27" s="5">
        <v>4.1399999999999997</v>
      </c>
      <c r="F27" s="14">
        <v>26</v>
      </c>
      <c r="G27" s="5">
        <f t="shared" si="1"/>
        <v>33023.010000000017</v>
      </c>
      <c r="H27" s="85"/>
      <c r="I27" s="113"/>
      <c r="J27" s="113"/>
      <c r="K27" s="113"/>
    </row>
    <row r="28" spans="1:11">
      <c r="A28" s="3">
        <v>42983</v>
      </c>
      <c r="B28" s="4" t="s">
        <v>2780</v>
      </c>
      <c r="C28" s="5"/>
      <c r="D28" s="17"/>
      <c r="E28" s="5">
        <v>21.67</v>
      </c>
      <c r="F28" s="14">
        <v>26</v>
      </c>
      <c r="G28" s="5">
        <f t="shared" si="1"/>
        <v>33001.340000000018</v>
      </c>
      <c r="H28" s="85"/>
      <c r="I28" s="113"/>
      <c r="J28" s="113"/>
      <c r="K28" s="113"/>
    </row>
    <row r="29" spans="1:11">
      <c r="A29" s="3">
        <v>42983</v>
      </c>
      <c r="B29" s="6" t="s">
        <v>2781</v>
      </c>
      <c r="C29" s="5"/>
      <c r="D29" s="17"/>
      <c r="E29" s="5">
        <v>3.47</v>
      </c>
      <c r="F29" s="14">
        <v>26</v>
      </c>
      <c r="G29" s="5">
        <f t="shared" si="1"/>
        <v>32997.870000000017</v>
      </c>
      <c r="H29" s="85"/>
      <c r="I29" s="113"/>
      <c r="J29" s="113"/>
      <c r="K29" s="113"/>
    </row>
    <row r="30" spans="1:11">
      <c r="A30" s="7">
        <v>42983</v>
      </c>
      <c r="B30" s="1" t="s">
        <v>2782</v>
      </c>
      <c r="C30" s="8">
        <v>1169</v>
      </c>
      <c r="D30" s="17">
        <v>25</v>
      </c>
      <c r="E30" s="8"/>
      <c r="F30" s="14"/>
      <c r="G30" s="10">
        <f t="shared" si="1"/>
        <v>34166.870000000017</v>
      </c>
      <c r="H30" s="85" t="s">
        <v>2783</v>
      </c>
      <c r="I30" s="113"/>
      <c r="J30" s="113"/>
      <c r="K30" s="113"/>
    </row>
    <row r="31" spans="1:11">
      <c r="A31" s="7">
        <v>42983</v>
      </c>
      <c r="B31" s="1" t="s">
        <v>2784</v>
      </c>
      <c r="C31" s="8"/>
      <c r="D31" s="17"/>
      <c r="E31" s="8">
        <v>24000</v>
      </c>
      <c r="F31" s="14">
        <v>2</v>
      </c>
      <c r="G31" s="10">
        <f t="shared" si="1"/>
        <v>10166.870000000017</v>
      </c>
      <c r="H31" s="85"/>
      <c r="I31" s="113"/>
      <c r="J31" s="113"/>
      <c r="K31" s="113"/>
    </row>
    <row r="32" spans="1:11">
      <c r="A32" s="7">
        <v>42983</v>
      </c>
      <c r="B32" s="1" t="s">
        <v>2785</v>
      </c>
      <c r="C32" s="8">
        <v>64943.1</v>
      </c>
      <c r="D32" s="17">
        <v>10</v>
      </c>
      <c r="E32" s="8"/>
      <c r="F32" s="14"/>
      <c r="G32" s="10">
        <f t="shared" si="1"/>
        <v>75109.970000000016</v>
      </c>
      <c r="H32" s="85" t="s">
        <v>2786</v>
      </c>
      <c r="I32" s="113"/>
      <c r="J32" s="113"/>
      <c r="K32" s="113"/>
    </row>
    <row r="33" spans="1:11">
      <c r="A33" s="3">
        <v>42984</v>
      </c>
      <c r="B33" s="6" t="s">
        <v>530</v>
      </c>
      <c r="C33" s="5"/>
      <c r="D33" s="17"/>
      <c r="E33" s="5">
        <v>22.61</v>
      </c>
      <c r="F33" s="14">
        <v>26</v>
      </c>
      <c r="G33" s="5">
        <f t="shared" si="1"/>
        <v>75087.360000000015</v>
      </c>
      <c r="H33" s="85"/>
      <c r="I33" s="113"/>
      <c r="J33" s="113"/>
      <c r="K33" s="113"/>
    </row>
    <row r="34" spans="1:11">
      <c r="A34" s="3">
        <v>42984</v>
      </c>
      <c r="B34" s="4" t="s">
        <v>529</v>
      </c>
      <c r="C34" s="5"/>
      <c r="D34" s="17"/>
      <c r="E34" s="5">
        <v>141.34</v>
      </c>
      <c r="F34" s="14">
        <v>26</v>
      </c>
      <c r="G34" s="5">
        <f t="shared" si="1"/>
        <v>74946.020000000019</v>
      </c>
      <c r="H34" s="85"/>
      <c r="I34" s="113"/>
      <c r="J34" s="113"/>
      <c r="K34" s="113"/>
    </row>
    <row r="35" spans="1:11">
      <c r="A35" s="7">
        <v>42984</v>
      </c>
      <c r="B35" s="1" t="s">
        <v>527</v>
      </c>
      <c r="C35" s="8">
        <v>13123.33</v>
      </c>
      <c r="D35" s="17">
        <v>6</v>
      </c>
      <c r="E35" s="8"/>
      <c r="F35" s="14"/>
      <c r="G35" s="10">
        <f t="shared" si="1"/>
        <v>88069.35000000002</v>
      </c>
      <c r="H35" s="85" t="s">
        <v>2787</v>
      </c>
      <c r="I35" s="113"/>
      <c r="J35" s="113"/>
      <c r="K35" s="113"/>
    </row>
    <row r="36" spans="1:11">
      <c r="A36" s="3">
        <v>42984</v>
      </c>
      <c r="B36" s="4" t="s">
        <v>531</v>
      </c>
      <c r="C36" s="5"/>
      <c r="D36" s="17"/>
      <c r="E36" s="5">
        <v>72.709999999999994</v>
      </c>
      <c r="F36" s="14">
        <v>26</v>
      </c>
      <c r="G36" s="5">
        <f t="shared" si="1"/>
        <v>87996.640000000014</v>
      </c>
      <c r="H36" s="85"/>
      <c r="I36" s="113"/>
      <c r="J36" s="113"/>
      <c r="K36" s="113"/>
    </row>
    <row r="37" spans="1:11">
      <c r="A37" s="3">
        <v>42984</v>
      </c>
      <c r="B37" s="6" t="s">
        <v>532</v>
      </c>
      <c r="C37" s="5"/>
      <c r="D37" s="17"/>
      <c r="E37" s="5">
        <v>11.63</v>
      </c>
      <c r="F37" s="14">
        <v>26</v>
      </c>
      <c r="G37" s="5">
        <f t="shared" si="1"/>
        <v>87985.010000000009</v>
      </c>
      <c r="H37" s="85"/>
      <c r="I37" s="113"/>
      <c r="J37" s="113"/>
      <c r="K37" s="113"/>
    </row>
    <row r="38" spans="1:11">
      <c r="A38" s="7">
        <v>42984</v>
      </c>
      <c r="B38" s="1" t="s">
        <v>2788</v>
      </c>
      <c r="C38" s="8">
        <v>188000</v>
      </c>
      <c r="D38" s="17">
        <v>7</v>
      </c>
      <c r="E38" s="8"/>
      <c r="F38" s="14"/>
      <c r="G38" s="10">
        <f t="shared" si="1"/>
        <v>275985.01</v>
      </c>
      <c r="H38" s="85" t="s">
        <v>2789</v>
      </c>
      <c r="I38" s="113"/>
      <c r="J38" s="113"/>
      <c r="K38" s="113"/>
    </row>
    <row r="39" spans="1:11">
      <c r="A39" s="7">
        <v>42984</v>
      </c>
      <c r="B39" s="1" t="s">
        <v>2790</v>
      </c>
      <c r="C39" s="8">
        <v>0</v>
      </c>
      <c r="D39" s="17"/>
      <c r="E39" s="8"/>
      <c r="F39" s="14"/>
      <c r="G39" s="10">
        <f t="shared" si="1"/>
        <v>275985.01</v>
      </c>
      <c r="H39" s="85"/>
      <c r="I39" s="113"/>
      <c r="J39" s="113"/>
      <c r="K39" s="113"/>
    </row>
    <row r="40" spans="1:11">
      <c r="A40" s="7">
        <v>42984</v>
      </c>
      <c r="B40" s="1" t="s">
        <v>2791</v>
      </c>
      <c r="C40" s="8">
        <v>215000</v>
      </c>
      <c r="D40" s="17">
        <v>12</v>
      </c>
      <c r="E40" s="8"/>
      <c r="F40" s="14"/>
      <c r="G40" s="10">
        <f t="shared" si="1"/>
        <v>490985.01</v>
      </c>
      <c r="H40" s="85" t="s">
        <v>2792</v>
      </c>
      <c r="I40" s="113"/>
      <c r="J40" s="113"/>
      <c r="K40" s="113"/>
    </row>
    <row r="41" spans="1:11">
      <c r="A41" s="7">
        <v>42984</v>
      </c>
      <c r="B41" s="1" t="s">
        <v>2793</v>
      </c>
      <c r="C41" s="8"/>
      <c r="D41" s="17"/>
      <c r="E41" s="8">
        <v>480000</v>
      </c>
      <c r="F41" s="14">
        <v>3</v>
      </c>
      <c r="G41" s="10">
        <f t="shared" si="1"/>
        <v>10985.010000000009</v>
      </c>
      <c r="H41" s="85"/>
      <c r="I41" s="113"/>
      <c r="J41" s="113"/>
      <c r="K41" s="113"/>
    </row>
    <row r="42" spans="1:11">
      <c r="A42" s="7">
        <v>42984</v>
      </c>
      <c r="B42" s="1" t="s">
        <v>2794</v>
      </c>
      <c r="C42" s="8">
        <v>3320</v>
      </c>
      <c r="D42" s="17">
        <v>16</v>
      </c>
      <c r="E42" s="8"/>
      <c r="F42" s="14"/>
      <c r="G42" s="10">
        <f t="shared" si="1"/>
        <v>14305.010000000009</v>
      </c>
      <c r="H42" s="85" t="s">
        <v>2795</v>
      </c>
      <c r="I42" s="113"/>
      <c r="J42" s="113"/>
      <c r="K42" s="113"/>
    </row>
    <row r="43" spans="1:11">
      <c r="A43" s="7">
        <v>42984</v>
      </c>
      <c r="B43" s="1" t="s">
        <v>2796</v>
      </c>
      <c r="C43" s="8">
        <v>0</v>
      </c>
      <c r="D43" s="17"/>
      <c r="E43" s="8"/>
      <c r="F43" s="14"/>
      <c r="G43" s="10">
        <f t="shared" si="1"/>
        <v>14305.010000000009</v>
      </c>
      <c r="H43" s="85"/>
      <c r="I43" s="113"/>
      <c r="J43" s="113"/>
      <c r="K43" s="113"/>
    </row>
    <row r="44" spans="1:11">
      <c r="A44" s="7">
        <v>42984</v>
      </c>
      <c r="B44" s="1" t="s">
        <v>2797</v>
      </c>
      <c r="C44" s="8">
        <v>2434</v>
      </c>
      <c r="D44" s="17">
        <v>11</v>
      </c>
      <c r="E44" s="8"/>
      <c r="F44" s="14"/>
      <c r="G44" s="10">
        <f t="shared" si="1"/>
        <v>16739.010000000009</v>
      </c>
      <c r="H44" s="85" t="s">
        <v>2798</v>
      </c>
      <c r="I44" s="113"/>
      <c r="J44" s="113"/>
      <c r="K44" s="113"/>
    </row>
    <row r="45" spans="1:11">
      <c r="A45" s="7">
        <v>42984</v>
      </c>
      <c r="B45" s="1" t="s">
        <v>2799</v>
      </c>
      <c r="C45" s="8">
        <v>1995</v>
      </c>
      <c r="D45" s="17">
        <v>13</v>
      </c>
      <c r="E45" s="8"/>
      <c r="F45" s="14"/>
      <c r="G45" s="10">
        <f t="shared" si="1"/>
        <v>18734.010000000009</v>
      </c>
      <c r="H45" s="85" t="s">
        <v>2800</v>
      </c>
      <c r="I45" s="113"/>
      <c r="J45" s="113"/>
      <c r="K45" s="113"/>
    </row>
    <row r="46" spans="1:11">
      <c r="A46" s="7">
        <v>42984</v>
      </c>
      <c r="B46" s="1" t="s">
        <v>2801</v>
      </c>
      <c r="C46" s="8">
        <v>4395</v>
      </c>
      <c r="D46" s="17">
        <v>24</v>
      </c>
      <c r="E46" s="8"/>
      <c r="F46" s="14"/>
      <c r="G46" s="10">
        <f t="shared" si="1"/>
        <v>23129.010000000009</v>
      </c>
      <c r="H46" s="85" t="s">
        <v>2802</v>
      </c>
      <c r="I46" s="113"/>
      <c r="J46" s="113"/>
      <c r="K46" s="113"/>
    </row>
    <row r="47" spans="1:11">
      <c r="A47" s="7">
        <v>42985</v>
      </c>
      <c r="B47" s="1" t="s">
        <v>2803</v>
      </c>
      <c r="C47" s="9">
        <v>100000</v>
      </c>
      <c r="D47" s="16">
        <v>9</v>
      </c>
      <c r="E47" s="8"/>
      <c r="F47" s="14"/>
      <c r="G47" s="10">
        <f t="shared" si="1"/>
        <v>123129.01000000001</v>
      </c>
      <c r="H47" s="85" t="s">
        <v>2804</v>
      </c>
      <c r="I47" s="113"/>
      <c r="J47" s="113"/>
      <c r="K47" s="113"/>
    </row>
    <row r="48" spans="1:11">
      <c r="A48" s="3">
        <v>42985</v>
      </c>
      <c r="B48" s="4" t="s">
        <v>2805</v>
      </c>
      <c r="C48" s="11"/>
      <c r="D48" s="16"/>
      <c r="E48" s="11">
        <v>264.08999999999997</v>
      </c>
      <c r="F48" s="14">
        <v>26</v>
      </c>
      <c r="G48" s="5">
        <f t="shared" si="1"/>
        <v>122864.92000000001</v>
      </c>
      <c r="H48" s="85"/>
      <c r="I48" s="113"/>
      <c r="J48" s="113"/>
      <c r="K48" s="113"/>
    </row>
    <row r="49" spans="1:11">
      <c r="A49" s="7">
        <v>42985</v>
      </c>
      <c r="B49" s="1" t="s">
        <v>2806</v>
      </c>
      <c r="C49" s="8">
        <v>17588.93</v>
      </c>
      <c r="D49" s="17">
        <v>8</v>
      </c>
      <c r="E49" s="8"/>
      <c r="F49" s="14"/>
      <c r="G49" s="10">
        <f t="shared" si="1"/>
        <v>140453.85</v>
      </c>
      <c r="H49" s="85" t="s">
        <v>2807</v>
      </c>
      <c r="I49" s="113"/>
      <c r="J49" s="113"/>
      <c r="K49" s="113"/>
    </row>
    <row r="50" spans="1:11">
      <c r="A50" s="3">
        <v>42985</v>
      </c>
      <c r="B50" s="6" t="s">
        <v>2808</v>
      </c>
      <c r="C50" s="5"/>
      <c r="D50" s="17"/>
      <c r="E50" s="5">
        <v>42.25</v>
      </c>
      <c r="F50" s="14">
        <v>26</v>
      </c>
      <c r="G50" s="5">
        <f t="shared" si="1"/>
        <v>140411.6</v>
      </c>
      <c r="H50" s="85"/>
      <c r="I50" s="113"/>
      <c r="J50" s="113"/>
      <c r="K50" s="113"/>
    </row>
    <row r="51" spans="1:11">
      <c r="A51" s="3">
        <v>42985</v>
      </c>
      <c r="B51" s="4" t="s">
        <v>2809</v>
      </c>
      <c r="C51" s="5"/>
      <c r="D51" s="17"/>
      <c r="E51" s="5">
        <v>59.61</v>
      </c>
      <c r="F51" s="14">
        <v>26</v>
      </c>
      <c r="G51" s="5">
        <f t="shared" si="1"/>
        <v>140351.99000000002</v>
      </c>
      <c r="H51" s="85"/>
      <c r="I51" s="113"/>
      <c r="J51" s="113"/>
      <c r="K51" s="113"/>
    </row>
    <row r="52" spans="1:11">
      <c r="A52" s="3">
        <v>42985</v>
      </c>
      <c r="B52" s="6" t="s">
        <v>2810</v>
      </c>
      <c r="C52" s="5"/>
      <c r="D52" s="17"/>
      <c r="E52" s="5">
        <v>9.5399999999999991</v>
      </c>
      <c r="F52" s="14">
        <v>26</v>
      </c>
      <c r="G52" s="5">
        <f t="shared" si="1"/>
        <v>140342.45000000001</v>
      </c>
      <c r="H52" s="85"/>
      <c r="I52" s="113"/>
      <c r="J52" s="113"/>
      <c r="K52" s="113"/>
    </row>
    <row r="53" spans="1:11">
      <c r="A53" s="7">
        <v>42985</v>
      </c>
      <c r="B53" s="1" t="s">
        <v>2811</v>
      </c>
      <c r="C53" s="8">
        <v>62000</v>
      </c>
      <c r="D53" s="17">
        <v>14</v>
      </c>
      <c r="E53" s="8"/>
      <c r="F53" s="14"/>
      <c r="G53" s="10">
        <f t="shared" si="1"/>
        <v>202342.45</v>
      </c>
      <c r="H53" s="85" t="s">
        <v>2812</v>
      </c>
      <c r="I53" s="113"/>
      <c r="J53" s="113"/>
      <c r="K53" s="113"/>
    </row>
    <row r="54" spans="1:11">
      <c r="A54" s="7">
        <v>42985</v>
      </c>
      <c r="B54" s="1" t="s">
        <v>2813</v>
      </c>
      <c r="C54" s="8">
        <v>0</v>
      </c>
      <c r="D54" s="17"/>
      <c r="E54" s="8"/>
      <c r="F54" s="14"/>
      <c r="G54" s="10">
        <f t="shared" si="1"/>
        <v>202342.45</v>
      </c>
      <c r="H54" s="85"/>
      <c r="I54" s="113"/>
      <c r="J54" s="113"/>
      <c r="K54" s="113"/>
    </row>
    <row r="55" spans="1:11">
      <c r="A55" s="7">
        <v>42985</v>
      </c>
      <c r="B55" s="1" t="s">
        <v>2814</v>
      </c>
      <c r="C55" s="8">
        <v>8707.57</v>
      </c>
      <c r="D55" s="17">
        <v>15</v>
      </c>
      <c r="E55" s="8"/>
      <c r="F55" s="14"/>
      <c r="G55" s="10">
        <f t="shared" si="1"/>
        <v>211050.02000000002</v>
      </c>
      <c r="H55" s="85" t="s">
        <v>2815</v>
      </c>
      <c r="I55" s="113"/>
      <c r="J55" s="113"/>
      <c r="K55" s="113"/>
    </row>
    <row r="56" spans="1:11">
      <c r="A56" s="7">
        <v>42985</v>
      </c>
      <c r="B56" s="1" t="s">
        <v>2816</v>
      </c>
      <c r="C56" s="8">
        <v>0</v>
      </c>
      <c r="D56" s="17"/>
      <c r="E56" s="8"/>
      <c r="F56" s="14"/>
      <c r="G56" s="10">
        <f t="shared" si="1"/>
        <v>211050.02000000002</v>
      </c>
      <c r="H56" s="85"/>
      <c r="I56" s="113"/>
      <c r="J56" s="113"/>
      <c r="K56" s="113"/>
    </row>
    <row r="57" spans="1:11">
      <c r="A57" s="7">
        <v>42985</v>
      </c>
      <c r="B57" s="1" t="s">
        <v>2817</v>
      </c>
      <c r="C57" s="8"/>
      <c r="D57" s="17"/>
      <c r="E57" s="8">
        <v>201000</v>
      </c>
      <c r="F57" s="14">
        <v>4</v>
      </c>
      <c r="G57" s="10">
        <f t="shared" si="1"/>
        <v>10050.020000000019</v>
      </c>
      <c r="H57" s="85"/>
      <c r="I57" s="113"/>
      <c r="J57" s="113"/>
      <c r="K57" s="113"/>
    </row>
    <row r="58" spans="1:11">
      <c r="A58" s="7">
        <v>42985</v>
      </c>
      <c r="B58" s="1" t="s">
        <v>2818</v>
      </c>
      <c r="C58" s="8">
        <v>9000</v>
      </c>
      <c r="D58" s="17">
        <v>18</v>
      </c>
      <c r="E58" s="8"/>
      <c r="F58" s="14"/>
      <c r="G58" s="10">
        <f t="shared" si="1"/>
        <v>19050.020000000019</v>
      </c>
      <c r="H58" s="85" t="s">
        <v>2819</v>
      </c>
      <c r="I58" s="113"/>
      <c r="J58" s="113"/>
      <c r="K58" s="113" t="s">
        <v>2455</v>
      </c>
    </row>
    <row r="59" spans="1:11">
      <c r="A59" s="7">
        <v>42986</v>
      </c>
      <c r="B59" s="1" t="s">
        <v>2820</v>
      </c>
      <c r="C59" s="8">
        <v>18381.419999999998</v>
      </c>
      <c r="D59" s="17">
        <v>17</v>
      </c>
      <c r="E59" s="8"/>
      <c r="F59" s="14"/>
      <c r="G59" s="10">
        <f t="shared" si="1"/>
        <v>37431.440000000017</v>
      </c>
      <c r="H59" s="85" t="s">
        <v>2821</v>
      </c>
      <c r="I59" s="113"/>
      <c r="J59" s="113"/>
      <c r="K59" s="113"/>
    </row>
    <row r="60" spans="1:11">
      <c r="A60" s="3">
        <v>42986</v>
      </c>
      <c r="B60" s="4" t="s">
        <v>2822</v>
      </c>
      <c r="C60" s="5"/>
      <c r="D60" s="17"/>
      <c r="E60" s="5">
        <v>329.24</v>
      </c>
      <c r="F60" s="14">
        <v>26</v>
      </c>
      <c r="G60" s="5">
        <f t="shared" si="1"/>
        <v>37102.200000000019</v>
      </c>
      <c r="H60" s="85"/>
      <c r="I60" s="113"/>
      <c r="J60" s="113"/>
      <c r="K60" s="113"/>
    </row>
    <row r="61" spans="1:11">
      <c r="A61" s="3">
        <v>42986</v>
      </c>
      <c r="B61" s="6" t="s">
        <v>2823</v>
      </c>
      <c r="C61" s="5"/>
      <c r="D61" s="17"/>
      <c r="E61" s="5">
        <v>52.68</v>
      </c>
      <c r="F61" s="14">
        <v>26</v>
      </c>
      <c r="G61" s="5">
        <f t="shared" si="1"/>
        <v>37049.520000000019</v>
      </c>
      <c r="H61" s="85"/>
      <c r="I61" s="113"/>
      <c r="J61" s="113"/>
      <c r="K61" s="113"/>
    </row>
    <row r="62" spans="1:11">
      <c r="A62" s="3">
        <v>42986</v>
      </c>
      <c r="B62" s="4" t="s">
        <v>2824</v>
      </c>
      <c r="C62" s="5"/>
      <c r="D62" s="17"/>
      <c r="E62" s="5">
        <v>35.299999999999997</v>
      </c>
      <c r="F62" s="14">
        <v>26</v>
      </c>
      <c r="G62" s="5">
        <f t="shared" si="1"/>
        <v>37014.220000000016</v>
      </c>
      <c r="H62" s="85"/>
      <c r="I62" s="113"/>
      <c r="J62" s="113"/>
      <c r="K62" s="113"/>
    </row>
    <row r="63" spans="1:11">
      <c r="A63" s="3">
        <v>42986</v>
      </c>
      <c r="B63" s="6" t="s">
        <v>2825</v>
      </c>
      <c r="C63" s="5"/>
      <c r="D63" s="17"/>
      <c r="E63" s="5">
        <v>5.65</v>
      </c>
      <c r="F63" s="14">
        <v>26</v>
      </c>
      <c r="G63" s="5">
        <f t="shared" si="1"/>
        <v>37008.570000000014</v>
      </c>
      <c r="H63" s="85"/>
      <c r="I63" s="113"/>
      <c r="J63" s="113"/>
      <c r="K63" s="113"/>
    </row>
    <row r="64" spans="1:11">
      <c r="A64" s="7">
        <v>42986</v>
      </c>
      <c r="B64" s="1" t="s">
        <v>2826</v>
      </c>
      <c r="C64" s="8">
        <v>202500</v>
      </c>
      <c r="D64" s="17">
        <v>20</v>
      </c>
      <c r="E64" s="8"/>
      <c r="F64" s="14"/>
      <c r="G64" s="10">
        <f t="shared" si="1"/>
        <v>239508.57</v>
      </c>
      <c r="H64" s="85" t="s">
        <v>2827</v>
      </c>
      <c r="I64" s="113"/>
      <c r="J64" s="123">
        <v>42995</v>
      </c>
      <c r="K64" s="113"/>
    </row>
    <row r="65" spans="1:11">
      <c r="A65" s="7">
        <v>42986</v>
      </c>
      <c r="B65" s="1" t="s">
        <v>2828</v>
      </c>
      <c r="C65" s="8">
        <v>0</v>
      </c>
      <c r="D65" s="17"/>
      <c r="E65" s="8"/>
      <c r="F65" s="14"/>
      <c r="G65" s="10">
        <f t="shared" si="1"/>
        <v>239508.57</v>
      </c>
      <c r="H65" s="85"/>
      <c r="I65" s="113"/>
      <c r="J65" s="113"/>
      <c r="K65" s="113"/>
    </row>
    <row r="66" spans="1:11">
      <c r="A66" s="7">
        <v>42986</v>
      </c>
      <c r="B66" s="1" t="s">
        <v>2829</v>
      </c>
      <c r="C66" s="8">
        <v>94900</v>
      </c>
      <c r="D66" s="17">
        <v>19</v>
      </c>
      <c r="E66" s="8"/>
      <c r="F66" s="14"/>
      <c r="G66" s="10">
        <f t="shared" si="1"/>
        <v>334408.57</v>
      </c>
      <c r="H66" s="85" t="s">
        <v>2830</v>
      </c>
      <c r="I66" s="113"/>
      <c r="J66" s="113"/>
      <c r="K66" s="113"/>
    </row>
    <row r="67" spans="1:11">
      <c r="A67" s="7">
        <v>42986</v>
      </c>
      <c r="B67" s="1" t="s">
        <v>2831</v>
      </c>
      <c r="C67" s="8">
        <v>0</v>
      </c>
      <c r="D67" s="17"/>
      <c r="E67" s="8"/>
      <c r="F67" s="14"/>
      <c r="G67" s="10">
        <f t="shared" si="1"/>
        <v>334408.57</v>
      </c>
      <c r="H67" s="85"/>
      <c r="I67" s="113"/>
      <c r="J67" s="113"/>
      <c r="K67" s="113"/>
    </row>
    <row r="68" spans="1:11">
      <c r="A68" s="7">
        <v>42986</v>
      </c>
      <c r="B68" s="1" t="s">
        <v>2832</v>
      </c>
      <c r="C68" s="8"/>
      <c r="D68" s="17"/>
      <c r="E68" s="8">
        <v>324000</v>
      </c>
      <c r="F68" s="14">
        <v>6</v>
      </c>
      <c r="G68" s="10">
        <f t="shared" si="1"/>
        <v>10408.570000000007</v>
      </c>
      <c r="H68" s="85"/>
      <c r="I68" s="113"/>
      <c r="J68" s="113"/>
      <c r="K68" s="113"/>
    </row>
    <row r="69" spans="1:11">
      <c r="A69" s="7">
        <v>42986</v>
      </c>
      <c r="B69" s="1" t="s">
        <v>2833</v>
      </c>
      <c r="C69" s="8">
        <v>100000</v>
      </c>
      <c r="D69" s="17">
        <v>23</v>
      </c>
      <c r="E69" s="8"/>
      <c r="F69" s="14"/>
      <c r="G69" s="10">
        <f t="shared" si="1"/>
        <v>110408.57</v>
      </c>
      <c r="H69" s="85"/>
      <c r="I69" s="113"/>
      <c r="J69" s="113"/>
      <c r="K69" s="113"/>
    </row>
    <row r="70" spans="1:11">
      <c r="A70" s="7">
        <v>42986</v>
      </c>
      <c r="B70" s="1" t="s">
        <v>2834</v>
      </c>
      <c r="C70" s="8">
        <v>0</v>
      </c>
      <c r="D70" s="17"/>
      <c r="E70" s="8"/>
      <c r="F70" s="14"/>
      <c r="G70" s="10">
        <f t="shared" si="1"/>
        <v>110408.57</v>
      </c>
      <c r="H70" s="85"/>
      <c r="I70" s="113"/>
      <c r="J70" s="113"/>
      <c r="K70" s="113"/>
    </row>
    <row r="71" spans="1:11">
      <c r="A71" s="7">
        <v>42986</v>
      </c>
      <c r="B71" s="1" t="s">
        <v>2835</v>
      </c>
      <c r="C71" s="8"/>
      <c r="D71" s="17"/>
      <c r="E71" s="8">
        <v>100000</v>
      </c>
      <c r="F71" s="14">
        <v>5</v>
      </c>
      <c r="G71" s="10">
        <f t="shared" si="1"/>
        <v>10408.570000000007</v>
      </c>
      <c r="H71" s="85" t="s">
        <v>2836</v>
      </c>
      <c r="I71" s="113"/>
      <c r="J71" s="113"/>
      <c r="K71" s="113"/>
    </row>
    <row r="72" spans="1:11">
      <c r="A72" s="7">
        <v>42986</v>
      </c>
      <c r="B72" s="1" t="s">
        <v>2837</v>
      </c>
      <c r="C72" s="8">
        <v>1970</v>
      </c>
      <c r="D72" s="17">
        <v>26</v>
      </c>
      <c r="E72" s="8"/>
      <c r="F72" s="14"/>
      <c r="G72" s="10">
        <f t="shared" si="1"/>
        <v>12378.570000000007</v>
      </c>
      <c r="H72" s="85" t="s">
        <v>2838</v>
      </c>
      <c r="I72" s="113"/>
      <c r="J72" s="113"/>
      <c r="K72" s="113"/>
    </row>
    <row r="73" spans="1:11">
      <c r="A73" s="7">
        <v>42989</v>
      </c>
      <c r="B73" s="1" t="s">
        <v>1009</v>
      </c>
      <c r="C73" s="8">
        <v>32417.37</v>
      </c>
      <c r="D73" s="17">
        <v>21</v>
      </c>
      <c r="E73" s="8"/>
      <c r="F73" s="14"/>
      <c r="G73" s="10">
        <f t="shared" si="1"/>
        <v>44795.94</v>
      </c>
      <c r="H73" s="85" t="s">
        <v>2839</v>
      </c>
      <c r="I73" s="113"/>
      <c r="J73" s="113"/>
      <c r="K73" s="113"/>
    </row>
    <row r="74" spans="1:11">
      <c r="A74" s="3">
        <v>42989</v>
      </c>
      <c r="B74" s="6" t="s">
        <v>1011</v>
      </c>
      <c r="C74" s="5"/>
      <c r="D74" s="17"/>
      <c r="E74" s="5">
        <v>20.84</v>
      </c>
      <c r="F74" s="14">
        <v>26</v>
      </c>
      <c r="G74" s="5">
        <f t="shared" ref="G74:G137" si="2">+G73+C74-E74</f>
        <v>44775.100000000006</v>
      </c>
      <c r="H74" s="85"/>
      <c r="I74" s="113"/>
      <c r="J74" s="113"/>
      <c r="K74" s="113"/>
    </row>
    <row r="75" spans="1:11">
      <c r="A75" s="3">
        <v>42989</v>
      </c>
      <c r="B75" s="6" t="s">
        <v>1013</v>
      </c>
      <c r="C75" s="5"/>
      <c r="D75" s="17"/>
      <c r="E75" s="5">
        <v>46.49</v>
      </c>
      <c r="F75" s="14">
        <v>26</v>
      </c>
      <c r="G75" s="5">
        <f t="shared" si="2"/>
        <v>44728.610000000008</v>
      </c>
      <c r="H75" s="85"/>
      <c r="I75" s="113"/>
      <c r="J75" s="113"/>
      <c r="K75" s="113"/>
    </row>
    <row r="76" spans="1:11">
      <c r="A76" s="3">
        <v>42989</v>
      </c>
      <c r="B76" s="4" t="s">
        <v>1010</v>
      </c>
      <c r="C76" s="5"/>
      <c r="D76" s="17"/>
      <c r="E76" s="5">
        <v>130.26</v>
      </c>
      <c r="F76" s="14">
        <v>26</v>
      </c>
      <c r="G76" s="5">
        <f t="shared" si="2"/>
        <v>44598.350000000006</v>
      </c>
      <c r="H76" s="85"/>
      <c r="I76" s="113"/>
      <c r="J76" s="113"/>
      <c r="K76" s="113"/>
    </row>
    <row r="77" spans="1:11">
      <c r="A77" s="3">
        <v>42989</v>
      </c>
      <c r="B77" s="4" t="s">
        <v>1012</v>
      </c>
      <c r="C77" s="5"/>
      <c r="D77" s="17"/>
      <c r="E77" s="5">
        <v>290.56</v>
      </c>
      <c r="F77" s="14">
        <v>26</v>
      </c>
      <c r="G77" s="5">
        <f t="shared" si="2"/>
        <v>44307.790000000008</v>
      </c>
      <c r="H77" s="85"/>
      <c r="I77" s="113"/>
      <c r="J77" s="113"/>
      <c r="K77" s="113"/>
    </row>
    <row r="78" spans="1:11">
      <c r="A78" s="7">
        <v>42989</v>
      </c>
      <c r="B78" s="1" t="s">
        <v>2840</v>
      </c>
      <c r="C78" s="8">
        <v>25958.81</v>
      </c>
      <c r="D78" s="17">
        <v>28</v>
      </c>
      <c r="E78" s="8"/>
      <c r="F78" s="14"/>
      <c r="G78" s="10">
        <f t="shared" si="2"/>
        <v>70266.600000000006</v>
      </c>
      <c r="H78" s="85" t="s">
        <v>2841</v>
      </c>
      <c r="I78" s="113"/>
      <c r="J78" s="113"/>
      <c r="K78" s="113"/>
    </row>
    <row r="79" spans="1:11">
      <c r="A79" s="3">
        <v>42989</v>
      </c>
      <c r="B79" s="4" t="s">
        <v>2842</v>
      </c>
      <c r="C79" s="5"/>
      <c r="D79" s="17"/>
      <c r="E79" s="5">
        <v>79.5</v>
      </c>
      <c r="F79" s="14">
        <v>26</v>
      </c>
      <c r="G79" s="5">
        <f t="shared" si="2"/>
        <v>70187.100000000006</v>
      </c>
      <c r="H79" s="85"/>
      <c r="I79" s="113"/>
      <c r="J79" s="113"/>
      <c r="K79" s="113"/>
    </row>
    <row r="80" spans="1:11">
      <c r="A80" s="3">
        <v>42989</v>
      </c>
      <c r="B80" s="6" t="s">
        <v>2843</v>
      </c>
      <c r="C80" s="5"/>
      <c r="D80" s="17"/>
      <c r="E80" s="5">
        <v>12.73</v>
      </c>
      <c r="F80" s="14">
        <v>26</v>
      </c>
      <c r="G80" s="5">
        <f t="shared" si="2"/>
        <v>70174.37000000001</v>
      </c>
      <c r="H80" s="85"/>
      <c r="I80" s="113"/>
      <c r="J80" s="113"/>
      <c r="K80" s="113"/>
    </row>
    <row r="81" spans="1:11">
      <c r="A81" s="3">
        <v>42989</v>
      </c>
      <c r="B81" s="4" t="s">
        <v>2844</v>
      </c>
      <c r="C81" s="5"/>
      <c r="D81" s="17"/>
      <c r="E81" s="5">
        <v>245.24</v>
      </c>
      <c r="F81" s="14">
        <v>26</v>
      </c>
      <c r="G81" s="5">
        <f t="shared" si="2"/>
        <v>69929.13</v>
      </c>
      <c r="H81" s="85"/>
      <c r="I81" s="113"/>
      <c r="J81" s="113"/>
      <c r="K81" s="113"/>
    </row>
    <row r="82" spans="1:11">
      <c r="A82" s="3">
        <v>42989</v>
      </c>
      <c r="B82" s="6" t="s">
        <v>2845</v>
      </c>
      <c r="C82" s="5"/>
      <c r="D82" s="17"/>
      <c r="E82" s="5">
        <v>39.229999999999997</v>
      </c>
      <c r="F82" s="14">
        <v>26</v>
      </c>
      <c r="G82" s="5">
        <f t="shared" si="2"/>
        <v>69889.900000000009</v>
      </c>
      <c r="H82" s="85"/>
      <c r="I82" s="113"/>
      <c r="J82" s="113"/>
      <c r="K82" s="113"/>
    </row>
    <row r="83" spans="1:11">
      <c r="A83" s="7">
        <v>42989</v>
      </c>
      <c r="B83" s="1" t="s">
        <v>2846</v>
      </c>
      <c r="C83" s="8">
        <v>5000</v>
      </c>
      <c r="D83" s="17">
        <v>29</v>
      </c>
      <c r="E83" s="8"/>
      <c r="F83" s="14"/>
      <c r="G83" s="10">
        <f t="shared" si="2"/>
        <v>74889.900000000009</v>
      </c>
      <c r="H83" s="85" t="s">
        <v>2847</v>
      </c>
      <c r="I83" s="113"/>
      <c r="J83" s="113"/>
      <c r="K83" s="113"/>
    </row>
    <row r="84" spans="1:11">
      <c r="A84" s="3">
        <v>42989</v>
      </c>
      <c r="B84" s="4" t="s">
        <v>2848</v>
      </c>
      <c r="C84" s="5"/>
      <c r="D84" s="17"/>
      <c r="E84" s="5">
        <v>55</v>
      </c>
      <c r="F84" s="14">
        <v>26</v>
      </c>
      <c r="G84" s="5">
        <f t="shared" si="2"/>
        <v>74834.900000000009</v>
      </c>
      <c r="H84" s="85"/>
      <c r="I84" s="113"/>
      <c r="J84" s="113"/>
      <c r="K84" s="113"/>
    </row>
    <row r="85" spans="1:11">
      <c r="A85" s="3">
        <v>42989</v>
      </c>
      <c r="B85" s="6" t="s">
        <v>2849</v>
      </c>
      <c r="C85" s="5"/>
      <c r="D85" s="17"/>
      <c r="E85" s="5">
        <v>8.8000000000000007</v>
      </c>
      <c r="F85" s="14">
        <v>26</v>
      </c>
      <c r="G85" s="5">
        <f t="shared" si="2"/>
        <v>74826.100000000006</v>
      </c>
      <c r="H85" s="85"/>
      <c r="I85" s="113"/>
      <c r="J85" s="113"/>
      <c r="K85" s="113"/>
    </row>
    <row r="86" spans="1:11">
      <c r="A86" s="7">
        <v>42989</v>
      </c>
      <c r="B86" s="1" t="s">
        <v>2850</v>
      </c>
      <c r="C86" s="8"/>
      <c r="D86" s="17"/>
      <c r="E86" s="8">
        <v>64000</v>
      </c>
      <c r="F86" s="14">
        <v>7</v>
      </c>
      <c r="G86" s="10">
        <f t="shared" si="2"/>
        <v>10826.100000000006</v>
      </c>
      <c r="H86" s="85"/>
      <c r="I86" s="113"/>
      <c r="J86" s="113"/>
      <c r="K86" s="113"/>
    </row>
    <row r="87" spans="1:11">
      <c r="A87" s="7">
        <v>42989</v>
      </c>
      <c r="B87" s="1" t="s">
        <v>2851</v>
      </c>
      <c r="C87" s="8">
        <v>1169</v>
      </c>
      <c r="D87" s="17">
        <v>31</v>
      </c>
      <c r="E87" s="8"/>
      <c r="F87" s="14"/>
      <c r="G87" s="10">
        <f t="shared" si="2"/>
        <v>11995.100000000006</v>
      </c>
      <c r="H87" s="85" t="s">
        <v>2852</v>
      </c>
      <c r="I87" s="113"/>
      <c r="J87" s="113"/>
      <c r="K87" s="113"/>
    </row>
    <row r="88" spans="1:11">
      <c r="A88" s="3">
        <v>42990</v>
      </c>
      <c r="B88" s="4" t="s">
        <v>2853</v>
      </c>
      <c r="C88" s="5"/>
      <c r="D88" s="17"/>
      <c r="E88" s="5">
        <v>170.41</v>
      </c>
      <c r="F88" s="14">
        <v>26</v>
      </c>
      <c r="G88" s="5">
        <f t="shared" si="2"/>
        <v>11824.690000000006</v>
      </c>
      <c r="H88" s="85"/>
      <c r="I88" s="113"/>
      <c r="J88" s="113"/>
      <c r="K88" s="113"/>
    </row>
    <row r="89" spans="1:11">
      <c r="A89" s="7">
        <v>42990</v>
      </c>
      <c r="B89" s="1" t="s">
        <v>2854</v>
      </c>
      <c r="C89" s="8">
        <v>9021.64</v>
      </c>
      <c r="D89" s="17">
        <v>30</v>
      </c>
      <c r="E89" s="8"/>
      <c r="F89" s="14"/>
      <c r="G89" s="10">
        <f t="shared" si="2"/>
        <v>20846.330000000005</v>
      </c>
      <c r="H89" s="85" t="s">
        <v>2855</v>
      </c>
      <c r="I89" s="113"/>
      <c r="J89" s="113"/>
      <c r="K89" s="113"/>
    </row>
    <row r="90" spans="1:11">
      <c r="A90" s="3">
        <v>42990</v>
      </c>
      <c r="B90" s="6" t="s">
        <v>2856</v>
      </c>
      <c r="C90" s="5"/>
      <c r="D90" s="17"/>
      <c r="E90" s="5">
        <v>27.26</v>
      </c>
      <c r="F90" s="14">
        <v>26</v>
      </c>
      <c r="G90" s="5">
        <f t="shared" si="2"/>
        <v>20819.070000000007</v>
      </c>
      <c r="H90" s="85"/>
      <c r="I90" s="113"/>
      <c r="J90" s="113"/>
      <c r="K90" s="113"/>
    </row>
    <row r="91" spans="1:11">
      <c r="A91" s="3">
        <v>42990</v>
      </c>
      <c r="B91" s="4" t="s">
        <v>2857</v>
      </c>
      <c r="C91" s="5"/>
      <c r="D91" s="17"/>
      <c r="E91" s="5">
        <v>12.86</v>
      </c>
      <c r="F91" s="14">
        <v>26</v>
      </c>
      <c r="G91" s="5">
        <f t="shared" si="2"/>
        <v>20806.210000000006</v>
      </c>
      <c r="H91" s="85"/>
      <c r="I91" s="113"/>
      <c r="J91" s="113"/>
      <c r="K91" s="113"/>
    </row>
    <row r="92" spans="1:11">
      <c r="A92" s="3">
        <v>42990</v>
      </c>
      <c r="B92" s="6" t="s">
        <v>2858</v>
      </c>
      <c r="C92" s="5"/>
      <c r="D92" s="17"/>
      <c r="E92" s="5">
        <v>2.06</v>
      </c>
      <c r="F92" s="14">
        <v>26</v>
      </c>
      <c r="G92" s="5">
        <f t="shared" si="2"/>
        <v>20804.150000000005</v>
      </c>
      <c r="H92" s="85"/>
      <c r="I92" s="113"/>
      <c r="J92" s="113"/>
      <c r="K92" s="113"/>
    </row>
    <row r="93" spans="1:11">
      <c r="A93" s="7">
        <v>42990</v>
      </c>
      <c r="B93" s="1" t="s">
        <v>2859</v>
      </c>
      <c r="C93" s="8">
        <v>1099</v>
      </c>
      <c r="D93" s="17">
        <v>33</v>
      </c>
      <c r="E93" s="8"/>
      <c r="F93" s="14"/>
      <c r="G93" s="10">
        <f t="shared" si="2"/>
        <v>21903.150000000005</v>
      </c>
      <c r="H93" s="85" t="s">
        <v>2860</v>
      </c>
      <c r="I93" s="113"/>
      <c r="J93" s="113"/>
      <c r="K93" s="113"/>
    </row>
    <row r="94" spans="1:11">
      <c r="A94" s="7">
        <v>42990</v>
      </c>
      <c r="B94" s="1" t="s">
        <v>2861</v>
      </c>
      <c r="C94" s="8">
        <v>90000</v>
      </c>
      <c r="D94" s="17">
        <v>34</v>
      </c>
      <c r="E94" s="8"/>
      <c r="F94" s="14"/>
      <c r="G94" s="10">
        <f t="shared" si="2"/>
        <v>111903.15000000001</v>
      </c>
      <c r="H94" s="85" t="s">
        <v>2862</v>
      </c>
      <c r="I94" s="113"/>
      <c r="J94" s="113"/>
      <c r="K94" s="113"/>
    </row>
    <row r="95" spans="1:11">
      <c r="A95" s="7">
        <v>42990</v>
      </c>
      <c r="B95" s="1" t="s">
        <v>2863</v>
      </c>
      <c r="C95" s="8">
        <v>0</v>
      </c>
      <c r="D95" s="17"/>
      <c r="E95" s="8"/>
      <c r="F95" s="14"/>
      <c r="G95" s="10">
        <f t="shared" si="2"/>
        <v>111903.15000000001</v>
      </c>
      <c r="H95" s="85"/>
      <c r="I95" s="113"/>
      <c r="J95" s="113"/>
      <c r="K95" s="113"/>
    </row>
    <row r="96" spans="1:11">
      <c r="A96" s="7">
        <v>42990</v>
      </c>
      <c r="B96" s="1" t="s">
        <v>2864</v>
      </c>
      <c r="C96" s="8">
        <v>1995.1</v>
      </c>
      <c r="D96" s="17">
        <v>32</v>
      </c>
      <c r="E96" s="8"/>
      <c r="F96" s="14"/>
      <c r="G96" s="10">
        <f t="shared" si="2"/>
        <v>113898.25000000001</v>
      </c>
      <c r="H96" s="85" t="s">
        <v>2865</v>
      </c>
      <c r="I96" s="113"/>
      <c r="J96" s="113"/>
      <c r="K96" s="113"/>
    </row>
    <row r="97" spans="1:11">
      <c r="A97" s="7">
        <v>42990</v>
      </c>
      <c r="B97" s="1" t="s">
        <v>2866</v>
      </c>
      <c r="C97" s="8"/>
      <c r="D97" s="17"/>
      <c r="E97" s="8">
        <v>103000</v>
      </c>
      <c r="F97" s="14">
        <v>8</v>
      </c>
      <c r="G97" s="10">
        <f t="shared" si="2"/>
        <v>10898.250000000015</v>
      </c>
      <c r="H97" s="85"/>
      <c r="I97" s="113"/>
      <c r="J97" s="113"/>
      <c r="K97" s="113"/>
    </row>
    <row r="98" spans="1:11">
      <c r="A98" s="7">
        <v>42990</v>
      </c>
      <c r="B98" s="1" t="s">
        <v>2867</v>
      </c>
      <c r="C98" s="8">
        <v>2040</v>
      </c>
      <c r="D98" s="17">
        <v>27</v>
      </c>
      <c r="E98" s="8"/>
      <c r="F98" s="14"/>
      <c r="G98" s="10">
        <f t="shared" si="2"/>
        <v>12938.250000000015</v>
      </c>
      <c r="H98" s="85" t="s">
        <v>2868</v>
      </c>
      <c r="I98" s="113"/>
      <c r="J98" s="113"/>
      <c r="K98" s="113"/>
    </row>
    <row r="99" spans="1:11">
      <c r="A99" s="7">
        <v>42990</v>
      </c>
      <c r="B99" s="1" t="s">
        <v>2869</v>
      </c>
      <c r="C99" s="8">
        <v>0</v>
      </c>
      <c r="D99" s="17"/>
      <c r="E99" s="8"/>
      <c r="F99" s="14"/>
      <c r="G99" s="10">
        <f t="shared" si="2"/>
        <v>12938.250000000015</v>
      </c>
      <c r="H99" s="85"/>
      <c r="I99" s="113"/>
      <c r="J99" s="113"/>
      <c r="K99" s="113"/>
    </row>
    <row r="100" spans="1:11">
      <c r="A100" s="7">
        <v>42991</v>
      </c>
      <c r="B100" s="1" t="s">
        <v>2870</v>
      </c>
      <c r="C100" s="8">
        <v>16743.02</v>
      </c>
      <c r="D100" s="17">
        <v>35</v>
      </c>
      <c r="E100" s="8"/>
      <c r="F100" s="14"/>
      <c r="G100" s="10">
        <f t="shared" si="2"/>
        <v>29681.270000000015</v>
      </c>
      <c r="H100" s="85" t="s">
        <v>2871</v>
      </c>
      <c r="I100" s="113"/>
      <c r="J100" s="113"/>
      <c r="K100" s="113"/>
    </row>
    <row r="101" spans="1:11">
      <c r="A101" s="3">
        <v>42991</v>
      </c>
      <c r="B101" s="4" t="s">
        <v>2872</v>
      </c>
      <c r="C101" s="5"/>
      <c r="D101" s="17"/>
      <c r="E101" s="5">
        <v>213.82</v>
      </c>
      <c r="F101" s="14">
        <v>26</v>
      </c>
      <c r="G101" s="5">
        <f t="shared" si="2"/>
        <v>29467.450000000015</v>
      </c>
      <c r="H101" s="85"/>
      <c r="I101" s="113"/>
      <c r="J101" s="113"/>
      <c r="K101" s="113"/>
    </row>
    <row r="102" spans="1:11">
      <c r="A102" s="3">
        <v>42991</v>
      </c>
      <c r="B102" s="6" t="s">
        <v>2873</v>
      </c>
      <c r="C102" s="5"/>
      <c r="D102" s="17"/>
      <c r="E102" s="5">
        <v>34.21</v>
      </c>
      <c r="F102" s="14">
        <v>26</v>
      </c>
      <c r="G102" s="5">
        <f t="shared" si="2"/>
        <v>29433.240000000016</v>
      </c>
      <c r="H102" s="85"/>
      <c r="I102" s="113"/>
      <c r="J102" s="113"/>
      <c r="K102" s="113"/>
    </row>
    <row r="103" spans="1:11">
      <c r="A103" s="3">
        <v>42991</v>
      </c>
      <c r="B103" s="4" t="s">
        <v>2874</v>
      </c>
      <c r="C103" s="5"/>
      <c r="D103" s="17"/>
      <c r="E103" s="5">
        <v>75.790000000000006</v>
      </c>
      <c r="F103" s="14">
        <v>26</v>
      </c>
      <c r="G103" s="5">
        <f t="shared" si="2"/>
        <v>29357.450000000015</v>
      </c>
      <c r="H103" s="85"/>
      <c r="I103" s="113"/>
      <c r="J103" s="113"/>
      <c r="K103" s="113"/>
    </row>
    <row r="104" spans="1:11">
      <c r="A104" s="3">
        <v>42991</v>
      </c>
      <c r="B104" s="6" t="s">
        <v>2875</v>
      </c>
      <c r="C104" s="5"/>
      <c r="D104" s="17"/>
      <c r="E104" s="5">
        <v>12.13</v>
      </c>
      <c r="F104" s="14">
        <v>26</v>
      </c>
      <c r="G104" s="5">
        <f t="shared" si="2"/>
        <v>29345.320000000014</v>
      </c>
      <c r="H104" s="85"/>
      <c r="I104" s="113"/>
      <c r="J104" s="113"/>
      <c r="K104" s="113"/>
    </row>
    <row r="105" spans="1:11">
      <c r="A105" s="7">
        <v>42991</v>
      </c>
      <c r="B105" s="1" t="s">
        <v>2876</v>
      </c>
      <c r="C105" s="8">
        <v>1970</v>
      </c>
      <c r="D105" s="17">
        <v>36</v>
      </c>
      <c r="E105" s="8"/>
      <c r="F105" s="14"/>
      <c r="G105" s="10">
        <f t="shared" si="2"/>
        <v>31315.320000000014</v>
      </c>
      <c r="H105" s="85" t="s">
        <v>2877</v>
      </c>
      <c r="I105" s="113"/>
      <c r="J105" s="113"/>
      <c r="K105" s="113"/>
    </row>
    <row r="106" spans="1:11">
      <c r="A106" s="7">
        <v>42991</v>
      </c>
      <c r="B106" s="1" t="s">
        <v>2878</v>
      </c>
      <c r="C106" s="8">
        <v>50000</v>
      </c>
      <c r="D106" s="17">
        <v>39</v>
      </c>
      <c r="E106" s="8"/>
      <c r="F106" s="14"/>
      <c r="G106" s="10">
        <f t="shared" si="2"/>
        <v>81315.320000000007</v>
      </c>
      <c r="H106" s="85" t="s">
        <v>2879</v>
      </c>
      <c r="I106" s="113"/>
      <c r="J106" s="113"/>
      <c r="K106" s="113"/>
    </row>
    <row r="107" spans="1:11">
      <c r="A107" s="7">
        <v>42991</v>
      </c>
      <c r="B107" s="1" t="s">
        <v>2880</v>
      </c>
      <c r="C107" s="8">
        <v>0</v>
      </c>
      <c r="D107" s="17"/>
      <c r="E107" s="8"/>
      <c r="F107" s="14"/>
      <c r="G107" s="10">
        <f t="shared" si="2"/>
        <v>81315.320000000007</v>
      </c>
      <c r="H107" s="85"/>
      <c r="I107" s="113"/>
      <c r="J107" s="113"/>
      <c r="K107" s="113"/>
    </row>
    <row r="108" spans="1:11">
      <c r="A108" s="7">
        <v>42991</v>
      </c>
      <c r="B108" s="1" t="s">
        <v>2881</v>
      </c>
      <c r="C108" s="8"/>
      <c r="D108" s="17"/>
      <c r="E108" s="8">
        <v>71000</v>
      </c>
      <c r="F108" s="14">
        <v>10</v>
      </c>
      <c r="G108" s="10">
        <f t="shared" si="2"/>
        <v>10315.320000000007</v>
      </c>
      <c r="H108" s="85"/>
      <c r="I108" s="113"/>
      <c r="J108" s="113"/>
      <c r="K108" s="113"/>
    </row>
    <row r="109" spans="1:11">
      <c r="A109" s="7">
        <v>42991</v>
      </c>
      <c r="B109" s="1" t="s">
        <v>2882</v>
      </c>
      <c r="C109" s="8">
        <v>629800</v>
      </c>
      <c r="D109" s="17">
        <v>38</v>
      </c>
      <c r="E109" s="8"/>
      <c r="F109" s="14"/>
      <c r="G109" s="10">
        <f t="shared" si="2"/>
        <v>640115.32000000007</v>
      </c>
      <c r="H109" s="85" t="s">
        <v>2883</v>
      </c>
      <c r="I109" s="113"/>
      <c r="J109" s="113"/>
      <c r="K109" s="113"/>
    </row>
    <row r="110" spans="1:11">
      <c r="A110" s="7">
        <v>42991</v>
      </c>
      <c r="B110" s="1" t="s">
        <v>2884</v>
      </c>
      <c r="C110" s="8"/>
      <c r="D110" s="17"/>
      <c r="E110" s="8">
        <v>40880.800000000003</v>
      </c>
      <c r="F110" s="14">
        <v>14</v>
      </c>
      <c r="G110" s="10">
        <f t="shared" si="2"/>
        <v>599234.52</v>
      </c>
      <c r="H110" s="85"/>
      <c r="I110" s="113"/>
      <c r="J110" s="113"/>
      <c r="K110" s="113"/>
    </row>
    <row r="111" spans="1:11">
      <c r="A111" s="7">
        <v>42991</v>
      </c>
      <c r="B111" s="1" t="s">
        <v>2885</v>
      </c>
      <c r="C111" s="8"/>
      <c r="D111" s="17"/>
      <c r="E111" s="8">
        <v>589000</v>
      </c>
      <c r="F111" s="14">
        <v>9</v>
      </c>
      <c r="G111" s="10">
        <f t="shared" si="2"/>
        <v>10234.520000000019</v>
      </c>
      <c r="H111" s="85"/>
      <c r="I111" s="113"/>
      <c r="J111" s="113"/>
      <c r="K111" s="113"/>
    </row>
    <row r="112" spans="1:11">
      <c r="A112" s="3">
        <v>42992</v>
      </c>
      <c r="B112" s="4" t="s">
        <v>2886</v>
      </c>
      <c r="C112" s="5"/>
      <c r="D112" s="17"/>
      <c r="E112" s="5">
        <v>44.27</v>
      </c>
      <c r="F112" s="14">
        <v>26</v>
      </c>
      <c r="G112" s="5">
        <f t="shared" si="2"/>
        <v>10190.250000000018</v>
      </c>
      <c r="H112" s="85"/>
      <c r="I112" s="113"/>
      <c r="J112" s="113"/>
      <c r="K112" s="113"/>
    </row>
    <row r="113" spans="1:11">
      <c r="A113" s="7">
        <v>42992</v>
      </c>
      <c r="B113" s="1" t="s">
        <v>2887</v>
      </c>
      <c r="C113" s="8">
        <v>9713.99</v>
      </c>
      <c r="D113" s="17">
        <v>37</v>
      </c>
      <c r="E113" s="8"/>
      <c r="F113" s="14"/>
      <c r="G113" s="10">
        <f t="shared" si="2"/>
        <v>19904.24000000002</v>
      </c>
      <c r="H113" s="85" t="s">
        <v>2888</v>
      </c>
      <c r="I113" s="113"/>
      <c r="J113" s="113"/>
      <c r="K113" s="113"/>
    </row>
    <row r="114" spans="1:11">
      <c r="A114" s="3">
        <v>42992</v>
      </c>
      <c r="B114" s="6" t="s">
        <v>2889</v>
      </c>
      <c r="C114" s="5"/>
      <c r="D114" s="17"/>
      <c r="E114" s="5">
        <v>7.08</v>
      </c>
      <c r="F114" s="14">
        <v>26</v>
      </c>
      <c r="G114" s="5">
        <f t="shared" si="2"/>
        <v>19897.160000000018</v>
      </c>
      <c r="H114" s="85"/>
      <c r="I114" s="113"/>
      <c r="J114" s="113"/>
      <c r="K114" s="113"/>
    </row>
    <row r="115" spans="1:11">
      <c r="A115" s="3">
        <v>42992</v>
      </c>
      <c r="B115" s="4" t="s">
        <v>2890</v>
      </c>
      <c r="C115" s="5"/>
      <c r="D115" s="17"/>
      <c r="E115" s="5">
        <v>84.41</v>
      </c>
      <c r="F115" s="14">
        <v>26</v>
      </c>
      <c r="G115" s="5">
        <f t="shared" si="2"/>
        <v>19812.750000000018</v>
      </c>
      <c r="H115" s="85"/>
      <c r="I115" s="113"/>
      <c r="J115" s="113"/>
      <c r="K115" s="113"/>
    </row>
    <row r="116" spans="1:11">
      <c r="A116" s="3">
        <v>42992</v>
      </c>
      <c r="B116" s="6" t="s">
        <v>2891</v>
      </c>
      <c r="C116" s="5"/>
      <c r="D116" s="17"/>
      <c r="E116" s="5">
        <v>13.51</v>
      </c>
      <c r="F116" s="14">
        <v>26</v>
      </c>
      <c r="G116" s="5">
        <f t="shared" si="2"/>
        <v>19799.24000000002</v>
      </c>
      <c r="H116" s="85"/>
      <c r="I116" s="113"/>
      <c r="J116" s="113"/>
      <c r="K116" s="113"/>
    </row>
    <row r="117" spans="1:11">
      <c r="A117" s="7">
        <v>42992</v>
      </c>
      <c r="B117" s="1" t="s">
        <v>2892</v>
      </c>
      <c r="C117" s="8">
        <v>30000</v>
      </c>
      <c r="D117" s="17">
        <v>39</v>
      </c>
      <c r="E117" s="8"/>
      <c r="F117" s="14"/>
      <c r="G117" s="10">
        <f t="shared" si="2"/>
        <v>49799.24000000002</v>
      </c>
      <c r="H117" s="85" t="s">
        <v>2879</v>
      </c>
      <c r="I117" s="113"/>
      <c r="J117" s="113"/>
      <c r="K117" s="113"/>
    </row>
    <row r="118" spans="1:11">
      <c r="A118" s="7">
        <v>42992</v>
      </c>
      <c r="B118" s="1" t="s">
        <v>2893</v>
      </c>
      <c r="C118" s="8"/>
      <c r="D118" s="17"/>
      <c r="E118" s="8">
        <v>39000</v>
      </c>
      <c r="F118" s="14">
        <v>11</v>
      </c>
      <c r="G118" s="10">
        <f t="shared" si="2"/>
        <v>10799.24000000002</v>
      </c>
      <c r="H118" s="85"/>
      <c r="I118" s="113"/>
      <c r="J118" s="113"/>
      <c r="K118" s="113"/>
    </row>
    <row r="119" spans="1:11">
      <c r="A119" s="7">
        <v>42992</v>
      </c>
      <c r="B119" s="1" t="s">
        <v>2894</v>
      </c>
      <c r="C119" s="8">
        <v>1169</v>
      </c>
      <c r="D119" s="17">
        <v>41</v>
      </c>
      <c r="E119" s="8"/>
      <c r="F119" s="14"/>
      <c r="G119" s="10">
        <f t="shared" si="2"/>
        <v>11968.24000000002</v>
      </c>
      <c r="H119" s="85" t="s">
        <v>2895</v>
      </c>
      <c r="I119" s="113"/>
      <c r="J119" s="113"/>
      <c r="K119" s="113"/>
    </row>
    <row r="120" spans="1:11">
      <c r="A120" s="7">
        <v>42993</v>
      </c>
      <c r="B120" s="1" t="s">
        <v>2896</v>
      </c>
      <c r="C120" s="8">
        <v>20154.169999999998</v>
      </c>
      <c r="D120" s="17">
        <v>40</v>
      </c>
      <c r="E120" s="8"/>
      <c r="F120" s="14"/>
      <c r="G120" s="10">
        <f t="shared" si="2"/>
        <v>32122.410000000018</v>
      </c>
      <c r="H120" s="85" t="s">
        <v>2897</v>
      </c>
      <c r="I120" s="113"/>
      <c r="J120" s="113"/>
      <c r="K120" s="113"/>
    </row>
    <row r="121" spans="1:11">
      <c r="A121" s="3">
        <v>42993</v>
      </c>
      <c r="B121" s="4" t="s">
        <v>2898</v>
      </c>
      <c r="C121" s="5"/>
      <c r="D121" s="17"/>
      <c r="E121" s="5">
        <v>279.14</v>
      </c>
      <c r="F121" s="14">
        <v>26</v>
      </c>
      <c r="G121" s="5">
        <f t="shared" si="2"/>
        <v>31843.270000000019</v>
      </c>
      <c r="H121" s="85"/>
      <c r="I121" s="113"/>
      <c r="J121" s="113"/>
      <c r="K121" s="113"/>
    </row>
    <row r="122" spans="1:11">
      <c r="A122" s="3">
        <v>42993</v>
      </c>
      <c r="B122" s="6" t="s">
        <v>2899</v>
      </c>
      <c r="C122" s="5"/>
      <c r="D122" s="17"/>
      <c r="E122" s="5">
        <v>44.66</v>
      </c>
      <c r="F122" s="14">
        <v>26</v>
      </c>
      <c r="G122" s="5">
        <f t="shared" si="2"/>
        <v>31798.610000000019</v>
      </c>
      <c r="H122" s="85"/>
      <c r="I122" s="113"/>
      <c r="J122" s="113"/>
      <c r="K122" s="113"/>
    </row>
    <row r="123" spans="1:11">
      <c r="A123" s="3">
        <v>42993</v>
      </c>
      <c r="B123" s="4" t="s">
        <v>2900</v>
      </c>
      <c r="C123" s="5"/>
      <c r="D123" s="17"/>
      <c r="E123" s="5">
        <v>80.2</v>
      </c>
      <c r="F123" s="14">
        <v>26</v>
      </c>
      <c r="G123" s="5">
        <f t="shared" si="2"/>
        <v>31718.410000000018</v>
      </c>
      <c r="H123" s="85"/>
      <c r="I123" s="113"/>
      <c r="J123" s="113"/>
      <c r="K123" s="113"/>
    </row>
    <row r="124" spans="1:11">
      <c r="A124" s="3">
        <v>42993</v>
      </c>
      <c r="B124" s="6" t="s">
        <v>2901</v>
      </c>
      <c r="C124" s="5"/>
      <c r="D124" s="17"/>
      <c r="E124" s="5">
        <v>12.83</v>
      </c>
      <c r="F124" s="14">
        <v>26</v>
      </c>
      <c r="G124" s="5">
        <f t="shared" si="2"/>
        <v>31705.580000000016</v>
      </c>
      <c r="H124" s="85"/>
      <c r="I124" s="113"/>
      <c r="J124" s="113"/>
      <c r="K124" s="113"/>
    </row>
    <row r="125" spans="1:11">
      <c r="A125" s="7">
        <v>42993</v>
      </c>
      <c r="B125" s="1" t="s">
        <v>2902</v>
      </c>
      <c r="C125" s="8">
        <v>4216</v>
      </c>
      <c r="D125" s="17">
        <v>44</v>
      </c>
      <c r="E125" s="8"/>
      <c r="F125" s="14"/>
      <c r="G125" s="10">
        <f t="shared" si="2"/>
        <v>35921.580000000016</v>
      </c>
      <c r="H125" s="85" t="s">
        <v>2903</v>
      </c>
      <c r="I125" s="113"/>
      <c r="J125" s="113"/>
      <c r="K125" s="113"/>
    </row>
    <row r="126" spans="1:11">
      <c r="A126" s="7">
        <v>42993</v>
      </c>
      <c r="B126" s="1" t="s">
        <v>2904</v>
      </c>
      <c r="C126" s="8">
        <v>16524.810000000001</v>
      </c>
      <c r="D126" s="17">
        <v>43</v>
      </c>
      <c r="E126" s="8"/>
      <c r="F126" s="14"/>
      <c r="G126" s="10">
        <f t="shared" si="2"/>
        <v>52446.390000000014</v>
      </c>
      <c r="H126" s="85" t="s">
        <v>2905</v>
      </c>
      <c r="I126" s="113"/>
      <c r="J126" s="113"/>
      <c r="K126" s="113"/>
    </row>
    <row r="127" spans="1:11">
      <c r="A127" s="7">
        <v>42993</v>
      </c>
      <c r="B127" s="1" t="s">
        <v>2906</v>
      </c>
      <c r="C127" s="8">
        <v>6435.28</v>
      </c>
      <c r="D127" s="17">
        <v>48</v>
      </c>
      <c r="E127" s="8"/>
      <c r="F127" s="14"/>
      <c r="G127" s="10">
        <f t="shared" si="2"/>
        <v>58881.670000000013</v>
      </c>
      <c r="H127" s="85" t="s">
        <v>2907</v>
      </c>
      <c r="I127" s="113" t="s">
        <v>1091</v>
      </c>
      <c r="J127" s="113"/>
      <c r="K127" s="113"/>
    </row>
    <row r="128" spans="1:11">
      <c r="A128" s="7">
        <v>42993</v>
      </c>
      <c r="B128" s="1" t="s">
        <v>2908</v>
      </c>
      <c r="C128" s="8"/>
      <c r="D128" s="17"/>
      <c r="E128" s="8">
        <v>48000</v>
      </c>
      <c r="F128" s="14">
        <v>12</v>
      </c>
      <c r="G128" s="10">
        <f t="shared" si="2"/>
        <v>10881.670000000013</v>
      </c>
      <c r="H128" s="85"/>
      <c r="I128" s="113"/>
      <c r="J128" s="113"/>
      <c r="K128" s="113"/>
    </row>
    <row r="129" spans="1:11">
      <c r="A129" s="7">
        <v>42993</v>
      </c>
      <c r="B129" s="1" t="s">
        <v>2909</v>
      </c>
      <c r="C129" s="8">
        <v>1970</v>
      </c>
      <c r="D129" s="17">
        <v>45</v>
      </c>
      <c r="E129" s="8"/>
      <c r="F129" s="14"/>
      <c r="G129" s="10">
        <f t="shared" si="2"/>
        <v>12851.670000000013</v>
      </c>
      <c r="H129" s="85" t="s">
        <v>2910</v>
      </c>
      <c r="I129" s="113"/>
      <c r="J129" s="113"/>
      <c r="K129" s="113"/>
    </row>
    <row r="130" spans="1:11">
      <c r="A130" s="7">
        <v>42996</v>
      </c>
      <c r="B130" s="1" t="s">
        <v>2911</v>
      </c>
      <c r="C130" s="8">
        <v>6147</v>
      </c>
      <c r="D130" s="17">
        <v>42</v>
      </c>
      <c r="E130" s="8"/>
      <c r="F130" s="14"/>
      <c r="G130" s="10">
        <f t="shared" si="2"/>
        <v>18998.670000000013</v>
      </c>
      <c r="H130" s="85" t="s">
        <v>2912</v>
      </c>
      <c r="I130" s="113"/>
      <c r="J130" s="113"/>
      <c r="K130" s="113"/>
    </row>
    <row r="131" spans="1:11">
      <c r="A131" s="3">
        <v>42996</v>
      </c>
      <c r="B131" s="4" t="s">
        <v>2913</v>
      </c>
      <c r="C131" s="5"/>
      <c r="D131" s="17"/>
      <c r="E131" s="5">
        <v>111.69</v>
      </c>
      <c r="F131" s="14">
        <v>26</v>
      </c>
      <c r="G131" s="5">
        <f t="shared" si="2"/>
        <v>18886.980000000014</v>
      </c>
      <c r="H131" s="85"/>
      <c r="I131" s="113"/>
      <c r="J131" s="113"/>
      <c r="K131" s="113"/>
    </row>
    <row r="132" spans="1:11">
      <c r="A132" s="3">
        <v>42996</v>
      </c>
      <c r="B132" s="6" t="s">
        <v>2914</v>
      </c>
      <c r="C132" s="5"/>
      <c r="D132" s="17"/>
      <c r="E132" s="5">
        <v>17.87</v>
      </c>
      <c r="F132" s="14">
        <v>26</v>
      </c>
      <c r="G132" s="5">
        <f t="shared" si="2"/>
        <v>18869.110000000015</v>
      </c>
      <c r="H132" s="85"/>
      <c r="I132" s="113"/>
      <c r="J132" s="113"/>
      <c r="K132" s="113"/>
    </row>
    <row r="133" spans="1:11">
      <c r="A133" s="3">
        <v>42996</v>
      </c>
      <c r="B133" s="4" t="s">
        <v>2915</v>
      </c>
      <c r="C133" s="5"/>
      <c r="D133" s="17"/>
      <c r="E133" s="5">
        <v>11</v>
      </c>
      <c r="F133" s="14">
        <v>26</v>
      </c>
      <c r="G133" s="5">
        <f t="shared" si="2"/>
        <v>18858.110000000015</v>
      </c>
      <c r="H133" s="85"/>
      <c r="I133" s="113"/>
      <c r="J133" s="113"/>
      <c r="K133" s="113"/>
    </row>
    <row r="134" spans="1:11">
      <c r="A134" s="3">
        <v>42996</v>
      </c>
      <c r="B134" s="6" t="s">
        <v>2916</v>
      </c>
      <c r="C134" s="5"/>
      <c r="D134" s="17"/>
      <c r="E134" s="5">
        <v>1.76</v>
      </c>
      <c r="F134" s="14">
        <v>26</v>
      </c>
      <c r="G134" s="5">
        <f t="shared" si="2"/>
        <v>18856.350000000017</v>
      </c>
      <c r="H134" s="85"/>
      <c r="I134" s="113"/>
      <c r="J134" s="113"/>
      <c r="K134" s="113"/>
    </row>
    <row r="135" spans="1:11" s="93" customFormat="1">
      <c r="A135" s="7">
        <v>42996</v>
      </c>
      <c r="B135" s="1" t="s">
        <v>2917</v>
      </c>
      <c r="C135" s="8">
        <v>270000</v>
      </c>
      <c r="D135" s="17">
        <v>47</v>
      </c>
      <c r="E135" s="8"/>
      <c r="F135" s="14"/>
      <c r="G135" s="10">
        <f t="shared" si="2"/>
        <v>288856.35000000003</v>
      </c>
      <c r="H135" s="90" t="s">
        <v>2918</v>
      </c>
      <c r="I135" s="124"/>
      <c r="J135" s="124" t="s">
        <v>2919</v>
      </c>
      <c r="K135" s="124"/>
    </row>
    <row r="136" spans="1:11" s="93" customFormat="1">
      <c r="A136" s="7">
        <v>42996</v>
      </c>
      <c r="B136" s="1" t="s">
        <v>2920</v>
      </c>
      <c r="C136" s="8"/>
      <c r="D136" s="17"/>
      <c r="E136" s="8">
        <v>278000</v>
      </c>
      <c r="F136" s="14">
        <v>13</v>
      </c>
      <c r="G136" s="10">
        <f t="shared" si="2"/>
        <v>10856.350000000035</v>
      </c>
      <c r="H136" s="90"/>
      <c r="I136" s="124"/>
      <c r="J136" s="124"/>
      <c r="K136" s="124"/>
    </row>
    <row r="137" spans="1:11" s="93" customFormat="1">
      <c r="A137" s="7">
        <v>42996</v>
      </c>
      <c r="B137" s="1" t="s">
        <v>2921</v>
      </c>
      <c r="C137" s="8">
        <v>2680.77</v>
      </c>
      <c r="D137" s="17">
        <v>51</v>
      </c>
      <c r="E137" s="8"/>
      <c r="F137" s="14"/>
      <c r="G137" s="10">
        <f t="shared" si="2"/>
        <v>13537.120000000035</v>
      </c>
      <c r="H137" s="90" t="s">
        <v>2922</v>
      </c>
      <c r="I137" s="124"/>
      <c r="J137" s="124"/>
      <c r="K137" s="124"/>
    </row>
    <row r="138" spans="1:11" s="93" customFormat="1">
      <c r="A138" s="7">
        <v>42997</v>
      </c>
      <c r="B138" s="1" t="s">
        <v>2923</v>
      </c>
      <c r="C138" s="8">
        <v>15298.31</v>
      </c>
      <c r="D138" s="17">
        <v>46</v>
      </c>
      <c r="E138" s="8"/>
      <c r="F138" s="14"/>
      <c r="G138" s="10">
        <f t="shared" ref="G138:G201" si="3">+G137+C138-E138</f>
        <v>28835.430000000037</v>
      </c>
      <c r="H138" s="85" t="s">
        <v>2924</v>
      </c>
      <c r="I138" s="124"/>
      <c r="J138" s="124"/>
      <c r="K138" s="124"/>
    </row>
    <row r="139" spans="1:11" s="93" customFormat="1">
      <c r="A139" s="3">
        <v>42997</v>
      </c>
      <c r="B139" s="4" t="s">
        <v>2925</v>
      </c>
      <c r="C139" s="5"/>
      <c r="D139" s="17"/>
      <c r="E139" s="5">
        <v>102.08</v>
      </c>
      <c r="F139" s="14">
        <v>26</v>
      </c>
      <c r="G139" s="5">
        <f t="shared" si="3"/>
        <v>28733.350000000035</v>
      </c>
      <c r="H139" s="90"/>
      <c r="I139" s="124"/>
      <c r="J139" s="124"/>
      <c r="K139" s="124"/>
    </row>
    <row r="140" spans="1:11" s="93" customFormat="1">
      <c r="A140" s="3">
        <v>42997</v>
      </c>
      <c r="B140" s="6" t="s">
        <v>2926</v>
      </c>
      <c r="C140" s="5"/>
      <c r="D140" s="17"/>
      <c r="E140" s="5">
        <v>16.329999999999998</v>
      </c>
      <c r="F140" s="14">
        <v>26</v>
      </c>
      <c r="G140" s="5">
        <f t="shared" si="3"/>
        <v>28717.020000000033</v>
      </c>
      <c r="H140" s="90"/>
      <c r="I140" s="124"/>
      <c r="J140" s="124"/>
      <c r="K140" s="124"/>
    </row>
    <row r="141" spans="1:11" s="93" customFormat="1">
      <c r="A141" s="3">
        <v>42997</v>
      </c>
      <c r="B141" s="4" t="s">
        <v>2927</v>
      </c>
      <c r="C141" s="5"/>
      <c r="D141" s="17"/>
      <c r="E141" s="5">
        <v>116.54</v>
      </c>
      <c r="F141" s="14">
        <v>26</v>
      </c>
      <c r="G141" s="5">
        <f t="shared" si="3"/>
        <v>28600.480000000032</v>
      </c>
      <c r="H141" s="90"/>
      <c r="I141" s="124"/>
      <c r="J141" s="124"/>
      <c r="K141" s="124"/>
    </row>
    <row r="142" spans="1:11" s="93" customFormat="1">
      <c r="A142" s="3">
        <v>42997</v>
      </c>
      <c r="B142" s="6" t="s">
        <v>2928</v>
      </c>
      <c r="C142" s="5"/>
      <c r="D142" s="17"/>
      <c r="E142" s="5">
        <v>18.64</v>
      </c>
      <c r="F142" s="14">
        <v>26</v>
      </c>
      <c r="G142" s="5">
        <f t="shared" si="3"/>
        <v>28581.840000000033</v>
      </c>
      <c r="H142" s="90"/>
      <c r="I142" s="124"/>
      <c r="J142" s="124"/>
      <c r="K142" s="124"/>
    </row>
    <row r="143" spans="1:11" s="93" customFormat="1">
      <c r="A143" s="7">
        <v>42997</v>
      </c>
      <c r="B143" s="1" t="s">
        <v>2929</v>
      </c>
      <c r="C143" s="8">
        <v>0.35</v>
      </c>
      <c r="D143" s="17"/>
      <c r="E143" s="8"/>
      <c r="F143" s="14"/>
      <c r="G143" s="10">
        <f t="shared" si="3"/>
        <v>28582.190000000031</v>
      </c>
      <c r="H143" s="90"/>
      <c r="I143" s="124"/>
      <c r="J143" s="124"/>
      <c r="K143" s="124"/>
    </row>
    <row r="144" spans="1:11" s="93" customFormat="1">
      <c r="A144" s="7">
        <v>42997</v>
      </c>
      <c r="B144" s="1" t="s">
        <v>2930</v>
      </c>
      <c r="C144" s="8"/>
      <c r="D144" s="17"/>
      <c r="E144" s="8">
        <v>18000</v>
      </c>
      <c r="F144" s="14">
        <v>15</v>
      </c>
      <c r="G144" s="10">
        <f t="shared" si="3"/>
        <v>10582.190000000031</v>
      </c>
      <c r="H144" s="90"/>
      <c r="I144" s="124"/>
      <c r="J144" s="124"/>
      <c r="K144" s="124"/>
    </row>
    <row r="145" spans="1:11" s="93" customFormat="1">
      <c r="A145" s="7">
        <v>42997</v>
      </c>
      <c r="B145" s="1" t="s">
        <v>2931</v>
      </c>
      <c r="C145" s="8">
        <v>300000</v>
      </c>
      <c r="D145" s="17">
        <v>50</v>
      </c>
      <c r="E145" s="8"/>
      <c r="F145" s="14"/>
      <c r="G145" s="10">
        <f t="shared" si="3"/>
        <v>310582.19000000006</v>
      </c>
      <c r="H145" s="90" t="s">
        <v>2918</v>
      </c>
      <c r="I145" s="124"/>
      <c r="J145" s="124" t="s">
        <v>2932</v>
      </c>
      <c r="K145" s="124"/>
    </row>
    <row r="146" spans="1:11" s="93" customFormat="1">
      <c r="A146" s="7">
        <v>42997</v>
      </c>
      <c r="B146" s="1" t="s">
        <v>2933</v>
      </c>
      <c r="C146" s="8"/>
      <c r="D146" s="17"/>
      <c r="E146" s="8">
        <v>300000</v>
      </c>
      <c r="F146" s="14">
        <v>16</v>
      </c>
      <c r="G146" s="10">
        <f t="shared" si="3"/>
        <v>10582.190000000061</v>
      </c>
      <c r="H146" s="90"/>
      <c r="I146" s="124"/>
      <c r="J146" s="124"/>
      <c r="K146" s="124"/>
    </row>
    <row r="147" spans="1:11" s="93" customFormat="1">
      <c r="A147" s="7">
        <v>42998</v>
      </c>
      <c r="B147" s="1" t="s">
        <v>2934</v>
      </c>
      <c r="C147" s="8">
        <v>232500</v>
      </c>
      <c r="D147" s="17" t="s">
        <v>3068</v>
      </c>
      <c r="E147" s="8"/>
      <c r="F147" s="14"/>
      <c r="G147" s="10">
        <f t="shared" si="3"/>
        <v>243082.19000000006</v>
      </c>
      <c r="H147" s="90" t="s">
        <v>2935</v>
      </c>
      <c r="I147" s="124"/>
      <c r="J147" s="124"/>
      <c r="K147" s="124"/>
    </row>
    <row r="148" spans="1:11" s="93" customFormat="1">
      <c r="A148" s="7">
        <v>42998</v>
      </c>
      <c r="B148" s="1" t="s">
        <v>2936</v>
      </c>
      <c r="C148" s="8">
        <v>7444.15</v>
      </c>
      <c r="D148" s="17">
        <v>49</v>
      </c>
      <c r="E148" s="8"/>
      <c r="F148" s="14"/>
      <c r="G148" s="10">
        <f t="shared" si="3"/>
        <v>250526.34000000005</v>
      </c>
      <c r="H148" s="85" t="s">
        <v>2937</v>
      </c>
      <c r="I148" s="124"/>
      <c r="J148" s="124"/>
      <c r="K148" s="124"/>
    </row>
    <row r="149" spans="1:11" s="93" customFormat="1">
      <c r="A149" s="3">
        <v>42998</v>
      </c>
      <c r="B149" s="4" t="s">
        <v>2938</v>
      </c>
      <c r="C149" s="5"/>
      <c r="D149" s="17"/>
      <c r="E149" s="5">
        <v>81.89</v>
      </c>
      <c r="F149" s="14">
        <v>26</v>
      </c>
      <c r="G149" s="5">
        <f t="shared" si="3"/>
        <v>250444.45000000004</v>
      </c>
      <c r="H149" s="90"/>
      <c r="I149" s="124"/>
      <c r="J149" s="124"/>
      <c r="K149" s="124"/>
    </row>
    <row r="150" spans="1:11" s="93" customFormat="1">
      <c r="A150" s="3">
        <v>42998</v>
      </c>
      <c r="B150" s="6" t="s">
        <v>2939</v>
      </c>
      <c r="C150" s="5"/>
      <c r="D150" s="17"/>
      <c r="E150" s="5">
        <v>13.1</v>
      </c>
      <c r="F150" s="14">
        <v>26</v>
      </c>
      <c r="G150" s="5">
        <f t="shared" si="3"/>
        <v>250431.35000000003</v>
      </c>
      <c r="H150" s="90"/>
      <c r="I150" s="124"/>
      <c r="J150" s="124"/>
      <c r="K150" s="124"/>
    </row>
    <row r="151" spans="1:11" s="93" customFormat="1">
      <c r="A151" s="7">
        <v>42998</v>
      </c>
      <c r="B151" s="1" t="s">
        <v>2940</v>
      </c>
      <c r="C151" s="8"/>
      <c r="D151" s="17"/>
      <c r="E151" s="8">
        <v>232500</v>
      </c>
      <c r="F151" s="14" t="s">
        <v>3068</v>
      </c>
      <c r="G151" s="10">
        <f t="shared" si="3"/>
        <v>17931.350000000035</v>
      </c>
      <c r="H151" s="90" t="s">
        <v>2935</v>
      </c>
      <c r="I151" s="124"/>
      <c r="J151" s="124"/>
      <c r="K151" s="124"/>
    </row>
    <row r="152" spans="1:11">
      <c r="A152" s="7">
        <v>42998</v>
      </c>
      <c r="B152" s="1" t="s">
        <v>2941</v>
      </c>
      <c r="C152" s="8">
        <v>5739</v>
      </c>
      <c r="D152" s="17">
        <v>53</v>
      </c>
      <c r="E152" s="8"/>
      <c r="F152" s="14"/>
      <c r="G152" s="10">
        <f t="shared" si="3"/>
        <v>23670.350000000035</v>
      </c>
      <c r="H152" s="85" t="s">
        <v>2942</v>
      </c>
      <c r="I152" s="113"/>
      <c r="J152" s="113"/>
      <c r="K152" s="113"/>
    </row>
    <row r="153" spans="1:11">
      <c r="A153" s="56">
        <v>42999</v>
      </c>
      <c r="B153" s="57" t="s">
        <v>2943</v>
      </c>
      <c r="C153" s="10">
        <v>20815.599999999999</v>
      </c>
      <c r="D153" s="17">
        <v>52</v>
      </c>
      <c r="E153" s="10"/>
      <c r="F153" s="14"/>
      <c r="G153" s="10">
        <f t="shared" si="3"/>
        <v>44485.950000000033</v>
      </c>
      <c r="H153" s="85" t="s">
        <v>2944</v>
      </c>
      <c r="I153" s="113"/>
      <c r="J153" s="113"/>
      <c r="K153" s="113"/>
    </row>
    <row r="154" spans="1:11">
      <c r="A154" s="3">
        <v>42999</v>
      </c>
      <c r="B154" s="4" t="s">
        <v>2945</v>
      </c>
      <c r="C154" s="5"/>
      <c r="D154" s="17"/>
      <c r="E154" s="5">
        <v>128.77000000000001</v>
      </c>
      <c r="F154" s="14">
        <v>26</v>
      </c>
      <c r="G154" s="5">
        <f t="shared" si="3"/>
        <v>44357.180000000037</v>
      </c>
      <c r="H154" s="85"/>
      <c r="I154" s="113"/>
      <c r="J154" s="113"/>
      <c r="K154" s="113"/>
    </row>
    <row r="155" spans="1:11">
      <c r="A155" s="3">
        <v>42999</v>
      </c>
      <c r="B155" s="6" t="s">
        <v>2946</v>
      </c>
      <c r="C155" s="5"/>
      <c r="D155" s="17"/>
      <c r="E155" s="5">
        <v>20.6</v>
      </c>
      <c r="F155" s="14">
        <v>26</v>
      </c>
      <c r="G155" s="5">
        <f t="shared" si="3"/>
        <v>44336.580000000038</v>
      </c>
      <c r="H155" s="85"/>
      <c r="I155" s="113"/>
      <c r="J155" s="113"/>
      <c r="K155" s="113"/>
    </row>
    <row r="156" spans="1:11">
      <c r="A156" s="3">
        <v>42999</v>
      </c>
      <c r="B156" s="4" t="s">
        <v>2947</v>
      </c>
      <c r="C156" s="5"/>
      <c r="D156" s="17"/>
      <c r="E156" s="5">
        <v>163.69</v>
      </c>
      <c r="F156" s="14">
        <v>26</v>
      </c>
      <c r="G156" s="5">
        <f t="shared" si="3"/>
        <v>44172.890000000036</v>
      </c>
      <c r="H156" s="85"/>
      <c r="I156" s="113"/>
      <c r="J156" s="113"/>
      <c r="K156" s="113"/>
    </row>
    <row r="157" spans="1:11">
      <c r="A157" s="3">
        <v>42999</v>
      </c>
      <c r="B157" s="6" t="s">
        <v>2948</v>
      </c>
      <c r="C157" s="5"/>
      <c r="D157" s="17"/>
      <c r="E157" s="5">
        <v>26.19</v>
      </c>
      <c r="F157" s="14">
        <v>26</v>
      </c>
      <c r="G157" s="5">
        <f t="shared" si="3"/>
        <v>44146.700000000033</v>
      </c>
      <c r="H157" s="85"/>
      <c r="I157" s="113"/>
      <c r="J157" s="113"/>
      <c r="K157" s="113"/>
    </row>
    <row r="158" spans="1:11">
      <c r="A158" s="3">
        <v>42999</v>
      </c>
      <c r="B158" s="4" t="s">
        <v>2949</v>
      </c>
      <c r="C158" s="5"/>
      <c r="D158" s="17"/>
      <c r="E158" s="5">
        <v>149</v>
      </c>
      <c r="F158" s="14">
        <v>26</v>
      </c>
      <c r="G158" s="5">
        <f t="shared" si="3"/>
        <v>43997.700000000033</v>
      </c>
      <c r="H158" s="85"/>
      <c r="I158" s="113"/>
      <c r="J158" s="113"/>
      <c r="K158" s="113"/>
    </row>
    <row r="159" spans="1:11">
      <c r="A159" s="3">
        <v>42999</v>
      </c>
      <c r="B159" s="6" t="s">
        <v>2950</v>
      </c>
      <c r="C159" s="5"/>
      <c r="D159" s="17"/>
      <c r="E159" s="5">
        <v>23.84</v>
      </c>
      <c r="F159" s="14">
        <v>26</v>
      </c>
      <c r="G159" s="5">
        <f t="shared" si="3"/>
        <v>43973.860000000037</v>
      </c>
      <c r="H159" s="85"/>
      <c r="I159" s="113"/>
      <c r="J159" s="113"/>
      <c r="K159" s="113"/>
    </row>
    <row r="160" spans="1:11">
      <c r="A160" s="7">
        <v>42999</v>
      </c>
      <c r="B160" s="1" t="s">
        <v>2951</v>
      </c>
      <c r="C160" s="8"/>
      <c r="D160" s="17"/>
      <c r="E160" s="8">
        <v>33000</v>
      </c>
      <c r="F160" s="14">
        <v>17</v>
      </c>
      <c r="G160" s="10">
        <f t="shared" si="3"/>
        <v>10973.860000000037</v>
      </c>
      <c r="H160" s="85"/>
      <c r="I160" s="113"/>
      <c r="J160" s="113"/>
      <c r="K160" s="113"/>
    </row>
    <row r="161" spans="1:11">
      <c r="A161" s="7">
        <v>42999</v>
      </c>
      <c r="B161" s="1" t="s">
        <v>2952</v>
      </c>
      <c r="C161" s="8">
        <v>3250</v>
      </c>
      <c r="D161" s="17">
        <v>55</v>
      </c>
      <c r="E161" s="8"/>
      <c r="F161" s="14"/>
      <c r="G161" s="10">
        <f t="shared" si="3"/>
        <v>14223.860000000037</v>
      </c>
      <c r="H161" s="85" t="s">
        <v>2953</v>
      </c>
      <c r="I161" s="113"/>
      <c r="J161" s="113"/>
      <c r="K161" s="113"/>
    </row>
    <row r="162" spans="1:11">
      <c r="A162" s="7">
        <v>42999</v>
      </c>
      <c r="B162" s="1" t="s">
        <v>2954</v>
      </c>
      <c r="C162" s="8">
        <v>1970</v>
      </c>
      <c r="D162" s="17">
        <v>56</v>
      </c>
      <c r="E162" s="8"/>
      <c r="F162" s="14"/>
      <c r="G162" s="10">
        <f t="shared" si="3"/>
        <v>16193.860000000037</v>
      </c>
      <c r="H162" s="85" t="s">
        <v>2955</v>
      </c>
      <c r="I162" s="113"/>
      <c r="J162" s="113"/>
      <c r="K162" s="113"/>
    </row>
    <row r="163" spans="1:11">
      <c r="A163" s="3">
        <v>43000</v>
      </c>
      <c r="B163" s="6" t="s">
        <v>2956</v>
      </c>
      <c r="C163" s="11"/>
      <c r="D163" s="16"/>
      <c r="E163" s="11">
        <v>50.76</v>
      </c>
      <c r="F163" s="14">
        <v>26</v>
      </c>
      <c r="G163" s="5">
        <f t="shared" si="3"/>
        <v>16143.100000000037</v>
      </c>
      <c r="H163" s="85"/>
      <c r="I163" s="113"/>
      <c r="J163" s="113"/>
      <c r="K163" s="113"/>
    </row>
    <row r="164" spans="1:11" s="93" customFormat="1">
      <c r="A164" s="7">
        <v>43000</v>
      </c>
      <c r="B164" s="1" t="s">
        <v>2957</v>
      </c>
      <c r="C164" s="9">
        <v>28840.71</v>
      </c>
      <c r="D164" s="16">
        <v>54</v>
      </c>
      <c r="E164" s="1"/>
      <c r="F164" s="15"/>
      <c r="G164" s="10">
        <f t="shared" si="3"/>
        <v>44983.810000000034</v>
      </c>
      <c r="H164" s="85" t="s">
        <v>2958</v>
      </c>
      <c r="I164" s="113"/>
      <c r="J164" s="113"/>
      <c r="K164" s="113"/>
    </row>
    <row r="165" spans="1:11" s="93" customFormat="1">
      <c r="A165" s="3">
        <v>43000</v>
      </c>
      <c r="B165" s="4" t="s">
        <v>2959</v>
      </c>
      <c r="C165" s="11"/>
      <c r="D165" s="16"/>
      <c r="E165" s="11">
        <v>317.25</v>
      </c>
      <c r="F165" s="14">
        <v>26</v>
      </c>
      <c r="G165" s="5">
        <f t="shared" si="3"/>
        <v>44666.560000000034</v>
      </c>
      <c r="H165" s="85"/>
      <c r="I165" s="113"/>
      <c r="J165" s="113"/>
      <c r="K165" s="113"/>
    </row>
    <row r="166" spans="1:11">
      <c r="A166" s="7">
        <v>43000</v>
      </c>
      <c r="B166" s="1" t="s">
        <v>2960</v>
      </c>
      <c r="C166" s="8">
        <v>1970</v>
      </c>
      <c r="D166" s="17">
        <v>57</v>
      </c>
      <c r="E166" s="8"/>
      <c r="F166" s="14"/>
      <c r="G166" s="10">
        <f t="shared" si="3"/>
        <v>46636.560000000034</v>
      </c>
      <c r="H166" s="85" t="s">
        <v>2961</v>
      </c>
      <c r="I166" s="113"/>
      <c r="J166" s="113"/>
      <c r="K166" s="113"/>
    </row>
    <row r="167" spans="1:11">
      <c r="A167" s="7">
        <v>43000</v>
      </c>
      <c r="B167" s="1" t="s">
        <v>2962</v>
      </c>
      <c r="C167" s="8"/>
      <c r="D167" s="17"/>
      <c r="E167" s="8">
        <v>36000</v>
      </c>
      <c r="F167" s="14">
        <v>18</v>
      </c>
      <c r="G167" s="10">
        <f t="shared" si="3"/>
        <v>10636.560000000034</v>
      </c>
      <c r="H167" s="85"/>
      <c r="I167" s="113"/>
      <c r="J167" s="113"/>
      <c r="K167" s="113"/>
    </row>
    <row r="168" spans="1:11">
      <c r="A168" s="7">
        <v>43000</v>
      </c>
      <c r="B168" s="1" t="s">
        <v>2963</v>
      </c>
      <c r="C168" s="8">
        <v>2835</v>
      </c>
      <c r="D168" s="17">
        <v>67</v>
      </c>
      <c r="E168" s="8"/>
      <c r="F168" s="14"/>
      <c r="G168" s="10">
        <f t="shared" si="3"/>
        <v>13471.560000000034</v>
      </c>
      <c r="H168" s="85" t="s">
        <v>2964</v>
      </c>
      <c r="I168" s="113" t="s">
        <v>2965</v>
      </c>
      <c r="J168" s="113" t="s">
        <v>2966</v>
      </c>
      <c r="K168" s="113"/>
    </row>
    <row r="169" spans="1:11">
      <c r="A169" s="7">
        <v>43000</v>
      </c>
      <c r="B169" s="1" t="s">
        <v>2967</v>
      </c>
      <c r="C169" s="8">
        <v>1099</v>
      </c>
      <c r="D169" s="17">
        <v>94</v>
      </c>
      <c r="E169" s="8"/>
      <c r="F169" s="14"/>
      <c r="G169" s="10">
        <f t="shared" si="3"/>
        <v>14570.560000000034</v>
      </c>
      <c r="H169" s="85" t="s">
        <v>2968</v>
      </c>
      <c r="I169" s="113"/>
      <c r="J169" s="113"/>
      <c r="K169" s="113"/>
    </row>
    <row r="170" spans="1:11">
      <c r="A170" s="7">
        <v>43000</v>
      </c>
      <c r="B170" s="1" t="s">
        <v>2969</v>
      </c>
      <c r="C170" s="8">
        <v>236677.92</v>
      </c>
      <c r="D170" s="17">
        <v>61</v>
      </c>
      <c r="E170" s="8"/>
      <c r="F170" s="14"/>
      <c r="G170" s="10">
        <f t="shared" si="3"/>
        <v>251248.48000000004</v>
      </c>
      <c r="H170" s="85" t="s">
        <v>2970</v>
      </c>
      <c r="I170" s="113"/>
      <c r="J170" s="113"/>
      <c r="K170" s="113"/>
    </row>
    <row r="171" spans="1:11">
      <c r="A171" s="7">
        <v>43000</v>
      </c>
      <c r="B171" s="1" t="s">
        <v>2971</v>
      </c>
      <c r="C171" s="8">
        <v>0</v>
      </c>
      <c r="D171" s="17"/>
      <c r="E171" s="8"/>
      <c r="F171" s="14"/>
      <c r="G171" s="10">
        <f t="shared" si="3"/>
        <v>251248.48000000004</v>
      </c>
      <c r="H171" s="85"/>
      <c r="I171" s="113"/>
      <c r="J171" s="113"/>
      <c r="K171" s="113"/>
    </row>
    <row r="172" spans="1:11">
      <c r="A172" s="7">
        <v>43000</v>
      </c>
      <c r="B172" s="1" t="s">
        <v>2972</v>
      </c>
      <c r="C172" s="8">
        <v>17200</v>
      </c>
      <c r="D172" s="17">
        <v>62</v>
      </c>
      <c r="E172" s="8"/>
      <c r="F172" s="14"/>
      <c r="G172" s="10">
        <f t="shared" si="3"/>
        <v>268448.48000000004</v>
      </c>
      <c r="H172" s="85" t="s">
        <v>2973</v>
      </c>
      <c r="I172" s="113"/>
      <c r="J172" s="113"/>
      <c r="K172" s="113"/>
    </row>
    <row r="173" spans="1:11">
      <c r="A173" s="7">
        <v>43000</v>
      </c>
      <c r="B173" s="1" t="s">
        <v>2974</v>
      </c>
      <c r="C173" s="8">
        <v>0</v>
      </c>
      <c r="D173" s="17"/>
      <c r="E173" s="8"/>
      <c r="F173" s="14"/>
      <c r="G173" s="10">
        <f t="shared" si="3"/>
        <v>268448.48000000004</v>
      </c>
      <c r="H173" s="85"/>
      <c r="I173" s="113"/>
      <c r="J173" s="113"/>
      <c r="K173" s="113"/>
    </row>
    <row r="174" spans="1:11">
      <c r="A174" s="7">
        <v>43000</v>
      </c>
      <c r="B174" s="1" t="s">
        <v>2975</v>
      </c>
      <c r="C174" s="8">
        <v>230000</v>
      </c>
      <c r="D174" s="17">
        <v>60</v>
      </c>
      <c r="E174" s="8"/>
      <c r="F174" s="14"/>
      <c r="G174" s="10">
        <f t="shared" si="3"/>
        <v>498448.48000000004</v>
      </c>
      <c r="H174" s="85" t="s">
        <v>2976</v>
      </c>
      <c r="I174" s="113"/>
      <c r="J174" s="113"/>
      <c r="K174" s="113"/>
    </row>
    <row r="175" spans="1:11">
      <c r="A175" s="7">
        <v>43000</v>
      </c>
      <c r="B175" s="1" t="s">
        <v>2977</v>
      </c>
      <c r="C175" s="8">
        <v>0</v>
      </c>
      <c r="D175" s="17"/>
      <c r="E175" s="8"/>
      <c r="F175" s="14"/>
      <c r="G175" s="10">
        <f t="shared" si="3"/>
        <v>498448.48000000004</v>
      </c>
      <c r="H175" s="85"/>
      <c r="I175" s="113"/>
      <c r="J175" s="113"/>
      <c r="K175" s="113"/>
    </row>
    <row r="176" spans="1:11">
      <c r="A176" s="7">
        <v>43000</v>
      </c>
      <c r="B176" s="1" t="s">
        <v>2978</v>
      </c>
      <c r="C176" s="8">
        <v>10000</v>
      </c>
      <c r="D176" s="17">
        <v>64</v>
      </c>
      <c r="E176" s="8"/>
      <c r="F176" s="14"/>
      <c r="G176" s="10">
        <f t="shared" si="3"/>
        <v>508448.48000000004</v>
      </c>
      <c r="H176" s="85" t="s">
        <v>2979</v>
      </c>
      <c r="I176" s="113"/>
      <c r="J176" s="113"/>
      <c r="K176" s="113"/>
    </row>
    <row r="177" spans="1:11">
      <c r="A177" s="7">
        <v>43000</v>
      </c>
      <c r="B177" s="1" t="s">
        <v>2980</v>
      </c>
      <c r="C177" s="8">
        <v>2895</v>
      </c>
      <c r="D177" s="17">
        <v>59</v>
      </c>
      <c r="E177" s="8"/>
      <c r="F177" s="14"/>
      <c r="G177" s="10">
        <f t="shared" si="3"/>
        <v>511343.48000000004</v>
      </c>
      <c r="H177" s="85" t="s">
        <v>2981</v>
      </c>
      <c r="I177" s="113"/>
      <c r="J177" s="113"/>
      <c r="K177" s="113"/>
    </row>
    <row r="178" spans="1:11">
      <c r="A178" s="7">
        <v>43000</v>
      </c>
      <c r="B178" s="1" t="s">
        <v>2982</v>
      </c>
      <c r="C178" s="8">
        <v>2520</v>
      </c>
      <c r="D178" s="17">
        <v>63</v>
      </c>
      <c r="E178" s="8"/>
      <c r="F178" s="14"/>
      <c r="G178" s="10">
        <f t="shared" si="3"/>
        <v>513863.48000000004</v>
      </c>
      <c r="H178" s="85" t="s">
        <v>2983</v>
      </c>
      <c r="I178" s="113"/>
      <c r="J178" s="113"/>
      <c r="K178" s="113"/>
    </row>
    <row r="179" spans="1:11">
      <c r="A179" s="7">
        <v>43003</v>
      </c>
      <c r="B179" s="1" t="s">
        <v>2984</v>
      </c>
      <c r="C179" s="8">
        <v>35000</v>
      </c>
      <c r="D179" s="17">
        <v>70</v>
      </c>
      <c r="E179" s="8"/>
      <c r="F179" s="14"/>
      <c r="G179" s="10">
        <f t="shared" si="3"/>
        <v>548863.48</v>
      </c>
      <c r="H179" s="85" t="s">
        <v>2985</v>
      </c>
      <c r="I179" s="113"/>
      <c r="J179" s="113"/>
      <c r="K179" s="113"/>
    </row>
    <row r="180" spans="1:11">
      <c r="A180" s="7">
        <v>43003</v>
      </c>
      <c r="B180" s="1" t="s">
        <v>2986</v>
      </c>
      <c r="C180" s="8">
        <v>220000</v>
      </c>
      <c r="D180" s="17">
        <v>69</v>
      </c>
      <c r="E180" s="8"/>
      <c r="F180" s="14"/>
      <c r="G180" s="10">
        <f t="shared" si="3"/>
        <v>768863.48</v>
      </c>
      <c r="H180" s="85" t="s">
        <v>2987</v>
      </c>
      <c r="I180" s="113"/>
      <c r="J180" s="113"/>
      <c r="K180" s="113"/>
    </row>
    <row r="181" spans="1:11">
      <c r="A181" s="7">
        <v>43003</v>
      </c>
      <c r="B181" s="1" t="s">
        <v>2988</v>
      </c>
      <c r="C181" s="8"/>
      <c r="D181" s="17"/>
      <c r="E181" s="8">
        <v>0</v>
      </c>
      <c r="F181" s="14"/>
      <c r="G181" s="10">
        <f t="shared" si="3"/>
        <v>768863.48</v>
      </c>
      <c r="H181" s="85"/>
      <c r="I181" s="113"/>
      <c r="J181" s="113"/>
      <c r="K181" s="113"/>
    </row>
    <row r="182" spans="1:11">
      <c r="A182" s="7">
        <v>43003</v>
      </c>
      <c r="B182" s="1" t="s">
        <v>2989</v>
      </c>
      <c r="C182" s="8"/>
      <c r="D182" s="17"/>
      <c r="E182" s="8">
        <v>4142.49</v>
      </c>
      <c r="F182" s="14">
        <v>22</v>
      </c>
      <c r="G182" s="10">
        <f t="shared" si="3"/>
        <v>764720.99</v>
      </c>
      <c r="H182" s="85" t="s">
        <v>2990</v>
      </c>
      <c r="I182" s="113"/>
      <c r="J182" s="113" t="s">
        <v>2991</v>
      </c>
      <c r="K182" s="113"/>
    </row>
    <row r="183" spans="1:11">
      <c r="A183" s="7">
        <v>43003</v>
      </c>
      <c r="B183" s="1" t="s">
        <v>2992</v>
      </c>
      <c r="C183" s="8"/>
      <c r="D183" s="17"/>
      <c r="E183" s="8">
        <v>1841.64</v>
      </c>
      <c r="F183" s="14">
        <v>21</v>
      </c>
      <c r="G183" s="10">
        <f t="shared" si="3"/>
        <v>762879.35</v>
      </c>
      <c r="H183" s="85" t="s">
        <v>2990</v>
      </c>
      <c r="I183" s="113"/>
      <c r="J183" s="113" t="s">
        <v>2993</v>
      </c>
      <c r="K183" s="113"/>
    </row>
    <row r="184" spans="1:11">
      <c r="A184" s="7">
        <v>43003</v>
      </c>
      <c r="B184" s="1" t="s">
        <v>2994</v>
      </c>
      <c r="C184" s="8"/>
      <c r="D184" s="17"/>
      <c r="E184" s="8">
        <v>547.53</v>
      </c>
      <c r="F184" s="14">
        <v>20</v>
      </c>
      <c r="G184" s="10">
        <f t="shared" si="3"/>
        <v>762331.82</v>
      </c>
      <c r="H184" s="85" t="s">
        <v>2990</v>
      </c>
      <c r="I184" s="113"/>
      <c r="J184" s="113" t="s">
        <v>2995</v>
      </c>
      <c r="K184" s="113"/>
    </row>
    <row r="185" spans="1:11">
      <c r="A185" s="7">
        <v>43003</v>
      </c>
      <c r="B185" s="1" t="s">
        <v>2996</v>
      </c>
      <c r="C185" s="8"/>
      <c r="D185" s="17"/>
      <c r="E185" s="8">
        <v>799.44</v>
      </c>
      <c r="F185" s="14">
        <v>19</v>
      </c>
      <c r="G185" s="10">
        <f t="shared" si="3"/>
        <v>761532.38</v>
      </c>
      <c r="H185" s="85" t="s">
        <v>2990</v>
      </c>
      <c r="I185" s="113"/>
      <c r="J185" s="113" t="s">
        <v>2997</v>
      </c>
      <c r="K185" s="113"/>
    </row>
    <row r="186" spans="1:11">
      <c r="A186" s="7">
        <v>43003</v>
      </c>
      <c r="B186" s="1" t="s">
        <v>2998</v>
      </c>
      <c r="C186" s="8">
        <v>13522.28</v>
      </c>
      <c r="D186" s="17">
        <v>58</v>
      </c>
      <c r="E186" s="8"/>
      <c r="F186" s="14"/>
      <c r="G186" s="10">
        <f t="shared" si="3"/>
        <v>775054.66</v>
      </c>
      <c r="H186" s="85" t="s">
        <v>2999</v>
      </c>
      <c r="I186" s="113"/>
      <c r="J186" s="113"/>
      <c r="K186" s="113"/>
    </row>
    <row r="187" spans="1:11">
      <c r="A187" s="3">
        <v>43003</v>
      </c>
      <c r="B187" s="4" t="s">
        <v>3000</v>
      </c>
      <c r="C187" s="5"/>
      <c r="D187" s="17"/>
      <c r="E187" s="5">
        <v>197.58</v>
      </c>
      <c r="F187" s="14">
        <v>26</v>
      </c>
      <c r="G187" s="5">
        <f t="shared" si="3"/>
        <v>774857.08000000007</v>
      </c>
      <c r="H187" s="85"/>
      <c r="I187" s="113"/>
      <c r="J187" s="113"/>
      <c r="K187" s="113"/>
    </row>
    <row r="188" spans="1:11">
      <c r="A188" s="3">
        <v>43003</v>
      </c>
      <c r="B188" s="6" t="s">
        <v>3001</v>
      </c>
      <c r="C188" s="5"/>
      <c r="D188" s="17"/>
      <c r="E188" s="5">
        <v>31.61</v>
      </c>
      <c r="F188" s="14">
        <v>26</v>
      </c>
      <c r="G188" s="5">
        <f t="shared" si="3"/>
        <v>774825.47000000009</v>
      </c>
      <c r="H188" s="85"/>
      <c r="I188" s="113"/>
      <c r="J188" s="113"/>
      <c r="K188" s="113"/>
    </row>
    <row r="189" spans="1:11">
      <c r="A189" s="3">
        <v>43003</v>
      </c>
      <c r="B189" s="4" t="s">
        <v>3002</v>
      </c>
      <c r="C189" s="5"/>
      <c r="D189" s="17"/>
      <c r="E189" s="5">
        <v>48.59</v>
      </c>
      <c r="F189" s="14">
        <v>26</v>
      </c>
      <c r="G189" s="5">
        <f t="shared" si="3"/>
        <v>774776.88000000012</v>
      </c>
      <c r="H189" s="85"/>
      <c r="I189" s="113"/>
      <c r="J189" s="113"/>
      <c r="K189" s="113"/>
    </row>
    <row r="190" spans="1:11">
      <c r="A190" s="3">
        <v>43003</v>
      </c>
      <c r="B190" s="6" t="s">
        <v>3003</v>
      </c>
      <c r="C190" s="5"/>
      <c r="D190" s="17"/>
      <c r="E190" s="5">
        <v>7.77</v>
      </c>
      <c r="F190" s="14">
        <v>26</v>
      </c>
      <c r="G190" s="5">
        <f t="shared" si="3"/>
        <v>774769.1100000001</v>
      </c>
      <c r="H190" s="85"/>
      <c r="I190" s="113"/>
      <c r="J190" s="113"/>
      <c r="K190" s="113"/>
    </row>
    <row r="191" spans="1:11">
      <c r="A191" s="7">
        <v>43003</v>
      </c>
      <c r="B191" s="1" t="s">
        <v>3004</v>
      </c>
      <c r="C191" s="8">
        <v>39577.019999999997</v>
      </c>
      <c r="D191" s="17">
        <v>65</v>
      </c>
      <c r="E191" s="8"/>
      <c r="F191" s="14"/>
      <c r="G191" s="10">
        <f t="shared" si="3"/>
        <v>814346.13000000012</v>
      </c>
      <c r="H191" s="85" t="s">
        <v>3005</v>
      </c>
      <c r="I191" s="113"/>
      <c r="J191" s="113"/>
      <c r="K191" s="113"/>
    </row>
    <row r="192" spans="1:11">
      <c r="A192" s="3">
        <v>43003</v>
      </c>
      <c r="B192" s="4" t="s">
        <v>3006</v>
      </c>
      <c r="C192" s="5"/>
      <c r="D192" s="17"/>
      <c r="E192" s="5">
        <v>744.03</v>
      </c>
      <c r="F192" s="14">
        <v>26</v>
      </c>
      <c r="G192" s="5">
        <f t="shared" si="3"/>
        <v>813602.10000000009</v>
      </c>
      <c r="H192" s="85"/>
      <c r="I192" s="113"/>
      <c r="J192" s="113"/>
      <c r="K192" s="113"/>
    </row>
    <row r="193" spans="1:11">
      <c r="A193" s="3">
        <v>43003</v>
      </c>
      <c r="B193" s="6" t="s">
        <v>3007</v>
      </c>
      <c r="C193" s="5"/>
      <c r="D193" s="17"/>
      <c r="E193" s="5">
        <v>119.04</v>
      </c>
      <c r="F193" s="14">
        <v>26</v>
      </c>
      <c r="G193" s="5">
        <f t="shared" si="3"/>
        <v>813483.06</v>
      </c>
      <c r="H193" s="85"/>
      <c r="I193" s="113"/>
      <c r="J193" s="113"/>
      <c r="K193" s="113"/>
    </row>
    <row r="194" spans="1:11">
      <c r="A194" s="3">
        <v>43003</v>
      </c>
      <c r="B194" s="4" t="s">
        <v>3008</v>
      </c>
      <c r="C194" s="5"/>
      <c r="D194" s="17"/>
      <c r="E194" s="5">
        <v>58.19</v>
      </c>
      <c r="F194" s="14">
        <v>26</v>
      </c>
      <c r="G194" s="5">
        <f t="shared" si="3"/>
        <v>813424.87000000011</v>
      </c>
      <c r="H194" s="85"/>
      <c r="I194" s="113"/>
      <c r="J194" s="113"/>
      <c r="K194" s="113"/>
    </row>
    <row r="195" spans="1:11">
      <c r="A195" s="3">
        <v>43003</v>
      </c>
      <c r="B195" s="6" t="s">
        <v>3009</v>
      </c>
      <c r="C195" s="5"/>
      <c r="D195" s="17"/>
      <c r="E195" s="5">
        <v>9.31</v>
      </c>
      <c r="F195" s="14">
        <v>26</v>
      </c>
      <c r="G195" s="5">
        <f t="shared" si="3"/>
        <v>813415.56</v>
      </c>
      <c r="H195" s="85"/>
      <c r="I195" s="113"/>
      <c r="J195" s="113"/>
      <c r="K195" s="113"/>
    </row>
    <row r="196" spans="1:11">
      <c r="A196" s="7">
        <v>43003</v>
      </c>
      <c r="B196" s="1" t="s">
        <v>3010</v>
      </c>
      <c r="C196" s="8">
        <v>1169</v>
      </c>
      <c r="D196" s="17">
        <v>71</v>
      </c>
      <c r="E196" s="8"/>
      <c r="F196" s="14"/>
      <c r="G196" s="10">
        <f t="shared" si="3"/>
        <v>814584.56</v>
      </c>
      <c r="H196" s="85" t="s">
        <v>3011</v>
      </c>
      <c r="I196" s="113"/>
      <c r="J196" s="113"/>
      <c r="K196" s="113"/>
    </row>
    <row r="197" spans="1:11">
      <c r="A197" s="7">
        <v>43003</v>
      </c>
      <c r="B197" s="1" t="s">
        <v>3012</v>
      </c>
      <c r="C197" s="8"/>
      <c r="D197" s="17"/>
      <c r="E197" s="8">
        <v>804000</v>
      </c>
      <c r="F197" s="14">
        <v>23</v>
      </c>
      <c r="G197" s="10">
        <f t="shared" si="3"/>
        <v>10584.560000000056</v>
      </c>
      <c r="H197" s="85"/>
      <c r="I197" s="113"/>
      <c r="J197" s="113"/>
      <c r="K197" s="113"/>
    </row>
    <row r="198" spans="1:11">
      <c r="A198" s="7">
        <v>43003</v>
      </c>
      <c r="B198" s="1" t="s">
        <v>3013</v>
      </c>
      <c r="C198" s="8">
        <v>165000</v>
      </c>
      <c r="D198" s="17">
        <v>72</v>
      </c>
      <c r="E198" s="8"/>
      <c r="F198" s="14"/>
      <c r="G198" s="10">
        <f t="shared" si="3"/>
        <v>175584.56000000006</v>
      </c>
      <c r="H198" s="85" t="s">
        <v>3014</v>
      </c>
      <c r="I198" s="113"/>
      <c r="J198" s="113" t="s">
        <v>3015</v>
      </c>
      <c r="K198" s="113"/>
    </row>
    <row r="199" spans="1:11">
      <c r="A199" s="7">
        <v>43003</v>
      </c>
      <c r="B199" s="1" t="s">
        <v>3016</v>
      </c>
      <c r="C199" s="8">
        <v>0</v>
      </c>
      <c r="D199" s="17"/>
      <c r="E199" s="8"/>
      <c r="F199" s="14"/>
      <c r="G199" s="10">
        <f t="shared" si="3"/>
        <v>175584.56000000006</v>
      </c>
      <c r="H199" s="85"/>
      <c r="I199" s="113"/>
      <c r="J199" s="113"/>
      <c r="K199" s="113"/>
    </row>
    <row r="200" spans="1:11">
      <c r="A200" s="7">
        <v>43004</v>
      </c>
      <c r="B200" s="1" t="s">
        <v>3017</v>
      </c>
      <c r="C200" s="8">
        <v>2800</v>
      </c>
      <c r="D200" s="17">
        <v>66</v>
      </c>
      <c r="E200" s="8"/>
      <c r="F200" s="14"/>
      <c r="G200" s="10">
        <f t="shared" si="3"/>
        <v>178384.56000000006</v>
      </c>
      <c r="H200" s="85" t="s">
        <v>3018</v>
      </c>
      <c r="I200" s="113"/>
      <c r="J200" s="113"/>
      <c r="K200" s="113"/>
    </row>
    <row r="201" spans="1:11">
      <c r="A201" s="3">
        <v>43004</v>
      </c>
      <c r="B201" s="4" t="s">
        <v>3019</v>
      </c>
      <c r="C201" s="5"/>
      <c r="D201" s="17"/>
      <c r="E201" s="5">
        <v>219.24</v>
      </c>
      <c r="F201" s="14">
        <v>26</v>
      </c>
      <c r="G201" s="5">
        <f t="shared" si="3"/>
        <v>178165.32000000007</v>
      </c>
      <c r="H201" s="85"/>
      <c r="I201" s="113"/>
      <c r="J201" s="113"/>
      <c r="K201" s="113"/>
    </row>
    <row r="202" spans="1:11">
      <c r="A202" s="7">
        <v>43004</v>
      </c>
      <c r="B202" s="1" t="s">
        <v>3020</v>
      </c>
      <c r="C202" s="8">
        <v>39202.269999999997</v>
      </c>
      <c r="D202" s="17">
        <v>68</v>
      </c>
      <c r="E202" s="8"/>
      <c r="F202" s="14"/>
      <c r="G202" s="10">
        <f t="shared" ref="G202:G235" si="4">+G201+C202-E202</f>
        <v>217367.59000000005</v>
      </c>
      <c r="H202" s="85" t="s">
        <v>3021</v>
      </c>
      <c r="I202" s="113"/>
      <c r="J202" s="113"/>
      <c r="K202" s="113"/>
    </row>
    <row r="203" spans="1:11">
      <c r="A203" s="3">
        <v>43004</v>
      </c>
      <c r="B203" s="6" t="s">
        <v>3022</v>
      </c>
      <c r="C203" s="5"/>
      <c r="D203" s="17"/>
      <c r="E203" s="5">
        <v>35.08</v>
      </c>
      <c r="F203" s="14">
        <v>26</v>
      </c>
      <c r="G203" s="5">
        <f t="shared" si="4"/>
        <v>217332.51000000007</v>
      </c>
      <c r="H203" s="85"/>
      <c r="I203" s="113"/>
      <c r="J203" s="113"/>
      <c r="K203" s="113"/>
    </row>
    <row r="204" spans="1:11">
      <c r="A204" s="3">
        <v>43004</v>
      </c>
      <c r="B204" s="4" t="s">
        <v>3023</v>
      </c>
      <c r="C204" s="5"/>
      <c r="D204" s="17"/>
      <c r="E204" s="5">
        <v>320.08999999999997</v>
      </c>
      <c r="F204" s="14">
        <v>26</v>
      </c>
      <c r="G204" s="5">
        <f t="shared" si="4"/>
        <v>217012.42000000007</v>
      </c>
      <c r="H204" s="85"/>
      <c r="I204" s="113"/>
      <c r="J204" s="113"/>
      <c r="K204" s="113"/>
    </row>
    <row r="205" spans="1:11">
      <c r="A205" s="3">
        <v>43004</v>
      </c>
      <c r="B205" s="6" t="s">
        <v>3024</v>
      </c>
      <c r="C205" s="5"/>
      <c r="D205" s="17"/>
      <c r="E205" s="5">
        <v>51.21</v>
      </c>
      <c r="F205" s="14">
        <v>26</v>
      </c>
      <c r="G205" s="5">
        <f t="shared" si="4"/>
        <v>216961.21000000008</v>
      </c>
      <c r="H205" s="85"/>
      <c r="I205" s="113"/>
      <c r="J205" s="113"/>
      <c r="K205" s="113"/>
    </row>
    <row r="206" spans="1:11">
      <c r="A206" s="7">
        <v>43004</v>
      </c>
      <c r="B206" s="1" t="s">
        <v>3025</v>
      </c>
      <c r="C206" s="8">
        <v>4272.2299999999996</v>
      </c>
      <c r="D206" s="17">
        <v>74</v>
      </c>
      <c r="G206" s="10">
        <f t="shared" si="4"/>
        <v>221233.44000000009</v>
      </c>
      <c r="H206" s="85" t="s">
        <v>3026</v>
      </c>
      <c r="I206" s="113"/>
      <c r="J206" s="113"/>
      <c r="K206" s="113"/>
    </row>
    <row r="207" spans="1:11">
      <c r="A207" s="7">
        <v>43005</v>
      </c>
      <c r="B207" s="1" t="s">
        <v>3027</v>
      </c>
      <c r="C207" s="8"/>
      <c r="D207" s="17"/>
      <c r="E207" s="8">
        <v>200000</v>
      </c>
      <c r="F207" s="14">
        <v>24</v>
      </c>
      <c r="G207" s="10">
        <f t="shared" si="4"/>
        <v>21233.44000000009</v>
      </c>
      <c r="H207" s="85"/>
      <c r="I207" s="113"/>
      <c r="J207" s="113"/>
      <c r="K207" s="113"/>
    </row>
    <row r="208" spans="1:11">
      <c r="A208" s="7">
        <v>43005</v>
      </c>
      <c r="B208" s="1" t="s">
        <v>3028</v>
      </c>
      <c r="C208" s="8">
        <v>23918.3</v>
      </c>
      <c r="D208" s="17">
        <v>73</v>
      </c>
      <c r="E208" s="8"/>
      <c r="F208" s="14"/>
      <c r="G208" s="10">
        <f t="shared" si="4"/>
        <v>45151.740000000093</v>
      </c>
      <c r="H208" s="85" t="s">
        <v>3029</v>
      </c>
      <c r="I208" s="113"/>
      <c r="J208" s="113"/>
      <c r="K208" s="113"/>
    </row>
    <row r="209" spans="1:11">
      <c r="A209" s="3">
        <v>43005</v>
      </c>
      <c r="B209" s="4" t="s">
        <v>3030</v>
      </c>
      <c r="C209" s="5"/>
      <c r="D209" s="17"/>
      <c r="E209" s="5">
        <v>195.85</v>
      </c>
      <c r="F209" s="14">
        <v>26</v>
      </c>
      <c r="G209" s="5">
        <f t="shared" si="4"/>
        <v>44955.890000000094</v>
      </c>
      <c r="H209" s="85"/>
      <c r="I209" s="113"/>
      <c r="J209" s="113"/>
      <c r="K209" s="113"/>
    </row>
    <row r="210" spans="1:11">
      <c r="A210" s="3">
        <v>43005</v>
      </c>
      <c r="B210" s="6" t="s">
        <v>3031</v>
      </c>
      <c r="C210" s="5"/>
      <c r="D210" s="17"/>
      <c r="E210" s="5">
        <v>31.34</v>
      </c>
      <c r="F210" s="14">
        <v>26</v>
      </c>
      <c r="G210" s="5">
        <f t="shared" si="4"/>
        <v>44924.550000000097</v>
      </c>
      <c r="H210" s="85"/>
      <c r="I210" s="113"/>
      <c r="J210" s="113"/>
      <c r="K210" s="113"/>
    </row>
    <row r="211" spans="1:11">
      <c r="A211" s="3">
        <v>43005</v>
      </c>
      <c r="B211" s="4" t="s">
        <v>3032</v>
      </c>
      <c r="C211" s="5"/>
      <c r="D211" s="17"/>
      <c r="E211" s="5">
        <v>163.83000000000001</v>
      </c>
      <c r="F211" s="14">
        <v>26</v>
      </c>
      <c r="G211" s="5">
        <f t="shared" si="4"/>
        <v>44760.720000000096</v>
      </c>
      <c r="H211" s="85"/>
      <c r="I211" s="113"/>
      <c r="J211" s="113"/>
      <c r="K211" s="113"/>
    </row>
    <row r="212" spans="1:11">
      <c r="A212" s="3">
        <v>43005</v>
      </c>
      <c r="B212" s="6" t="s">
        <v>3033</v>
      </c>
      <c r="C212" s="5"/>
      <c r="D212" s="17"/>
      <c r="E212" s="5">
        <v>26.22</v>
      </c>
      <c r="F212" s="14">
        <v>26</v>
      </c>
      <c r="G212" s="5">
        <f t="shared" si="4"/>
        <v>44734.500000000095</v>
      </c>
      <c r="H212" s="85"/>
      <c r="I212" s="113"/>
      <c r="J212" s="113"/>
      <c r="K212" s="113"/>
    </row>
    <row r="213" spans="1:11">
      <c r="A213" s="7">
        <v>43005</v>
      </c>
      <c r="B213" s="1" t="s">
        <v>3034</v>
      </c>
      <c r="C213" s="8">
        <v>286300</v>
      </c>
      <c r="D213" s="17">
        <v>95</v>
      </c>
      <c r="E213" s="8"/>
      <c r="F213" s="14"/>
      <c r="G213" s="10">
        <f t="shared" si="4"/>
        <v>331034.50000000012</v>
      </c>
      <c r="H213" s="85" t="s">
        <v>3035</v>
      </c>
      <c r="I213" s="113"/>
      <c r="J213" s="113"/>
      <c r="K213" s="113"/>
    </row>
    <row r="214" spans="1:11">
      <c r="A214" s="7">
        <v>43005</v>
      </c>
      <c r="B214" s="1" t="s">
        <v>3036</v>
      </c>
      <c r="C214" s="8">
        <v>1169</v>
      </c>
      <c r="D214" s="17">
        <v>78</v>
      </c>
      <c r="E214" s="8"/>
      <c r="F214" s="14"/>
      <c r="G214" s="10">
        <f t="shared" si="4"/>
        <v>332203.50000000012</v>
      </c>
      <c r="H214" s="85" t="s">
        <v>3037</v>
      </c>
      <c r="I214" s="113"/>
      <c r="J214" s="113"/>
      <c r="K214" s="113"/>
    </row>
    <row r="215" spans="1:11">
      <c r="A215" s="7">
        <v>43005</v>
      </c>
      <c r="B215" s="1" t="s">
        <v>3038</v>
      </c>
      <c r="C215" s="8">
        <v>50000</v>
      </c>
      <c r="D215" s="17">
        <v>77</v>
      </c>
      <c r="E215" s="8"/>
      <c r="F215" s="14"/>
      <c r="G215" s="10">
        <f t="shared" si="4"/>
        <v>382203.50000000012</v>
      </c>
      <c r="H215" s="85" t="s">
        <v>3039</v>
      </c>
      <c r="I215" s="113"/>
      <c r="J215" s="113"/>
      <c r="K215" s="113"/>
    </row>
    <row r="216" spans="1:11">
      <c r="A216" s="7">
        <v>43005</v>
      </c>
      <c r="B216" s="1" t="s">
        <v>3040</v>
      </c>
      <c r="C216" s="8">
        <v>195</v>
      </c>
      <c r="D216" s="17">
        <v>76</v>
      </c>
      <c r="E216" s="8"/>
      <c r="F216" s="14"/>
      <c r="G216" s="10">
        <f t="shared" si="4"/>
        <v>382398.50000000012</v>
      </c>
      <c r="H216" s="85" t="s">
        <v>3041</v>
      </c>
      <c r="I216" s="113"/>
      <c r="J216" s="113"/>
      <c r="K216" s="113"/>
    </row>
    <row r="217" spans="1:11">
      <c r="A217" s="7">
        <v>43006</v>
      </c>
      <c r="B217" s="1" t="s">
        <v>3042</v>
      </c>
      <c r="C217" s="8">
        <v>12379.89</v>
      </c>
      <c r="D217" s="17">
        <v>75</v>
      </c>
      <c r="E217" s="8"/>
      <c r="F217" s="14"/>
      <c r="G217" s="10">
        <f t="shared" si="4"/>
        <v>394778.39000000013</v>
      </c>
      <c r="H217" s="85" t="s">
        <v>3043</v>
      </c>
      <c r="I217" s="113"/>
      <c r="J217" s="113"/>
      <c r="K217" s="113"/>
    </row>
    <row r="218" spans="1:11">
      <c r="A218" s="3">
        <v>43006</v>
      </c>
      <c r="B218" s="4" t="s">
        <v>3044</v>
      </c>
      <c r="C218" s="5"/>
      <c r="D218" s="17"/>
      <c r="E218" s="5">
        <v>70.53</v>
      </c>
      <c r="F218" s="14">
        <v>26</v>
      </c>
      <c r="G218" s="5">
        <f t="shared" si="4"/>
        <v>394707.8600000001</v>
      </c>
      <c r="H218" s="85"/>
      <c r="I218" s="113"/>
      <c r="J218" s="113"/>
      <c r="K218" s="113"/>
    </row>
    <row r="219" spans="1:11">
      <c r="A219" s="3">
        <v>43006</v>
      </c>
      <c r="B219" s="6" t="s">
        <v>3045</v>
      </c>
      <c r="C219" s="5"/>
      <c r="D219" s="17"/>
      <c r="E219" s="5">
        <v>11.28</v>
      </c>
      <c r="F219" s="14">
        <v>26</v>
      </c>
      <c r="G219" s="5">
        <f t="shared" si="4"/>
        <v>394696.58000000007</v>
      </c>
      <c r="H219" s="85"/>
      <c r="I219" s="113"/>
      <c r="J219" s="113"/>
      <c r="K219" s="113"/>
    </row>
    <row r="220" spans="1:11">
      <c r="A220" s="3">
        <v>43006</v>
      </c>
      <c r="B220" s="4" t="s">
        <v>3046</v>
      </c>
      <c r="C220" s="5"/>
      <c r="D220" s="17"/>
      <c r="E220" s="5">
        <v>100.43</v>
      </c>
      <c r="F220" s="14">
        <v>26</v>
      </c>
      <c r="G220" s="5">
        <f t="shared" si="4"/>
        <v>394596.15000000008</v>
      </c>
      <c r="H220" s="85"/>
      <c r="I220" s="113"/>
      <c r="J220" s="113"/>
      <c r="K220" s="113"/>
    </row>
    <row r="221" spans="1:11">
      <c r="A221" s="3">
        <v>43006</v>
      </c>
      <c r="B221" s="6" t="s">
        <v>3047</v>
      </c>
      <c r="C221" s="5"/>
      <c r="D221" s="17"/>
      <c r="E221" s="5">
        <v>16.07</v>
      </c>
      <c r="F221" s="14">
        <v>26</v>
      </c>
      <c r="G221" s="5">
        <f t="shared" si="4"/>
        <v>394580.08000000007</v>
      </c>
      <c r="H221" s="85"/>
      <c r="I221" s="113"/>
      <c r="J221" s="113"/>
      <c r="K221" s="113"/>
    </row>
    <row r="222" spans="1:11">
      <c r="A222" s="7">
        <v>43006</v>
      </c>
      <c r="B222" s="1" t="s">
        <v>3048</v>
      </c>
      <c r="C222" s="8">
        <v>5000</v>
      </c>
      <c r="D222" s="17">
        <v>93</v>
      </c>
      <c r="E222" s="8"/>
      <c r="F222" s="14"/>
      <c r="G222" s="10">
        <f t="shared" si="4"/>
        <v>399580.08000000007</v>
      </c>
      <c r="H222" s="85" t="s">
        <v>3049</v>
      </c>
      <c r="I222" s="113"/>
      <c r="J222" s="113"/>
      <c r="K222" s="113"/>
    </row>
    <row r="223" spans="1:11">
      <c r="A223" s="7">
        <v>43006</v>
      </c>
      <c r="B223" s="1" t="s">
        <v>3050</v>
      </c>
      <c r="C223" s="8">
        <v>24500</v>
      </c>
      <c r="D223" s="17">
        <v>79</v>
      </c>
      <c r="E223" s="8"/>
      <c r="F223" s="14"/>
      <c r="G223" s="10">
        <f t="shared" si="4"/>
        <v>424080.08000000007</v>
      </c>
      <c r="H223" s="85" t="s">
        <v>3051</v>
      </c>
      <c r="I223" s="113"/>
      <c r="J223" s="113"/>
      <c r="K223" s="113"/>
    </row>
    <row r="224" spans="1:11">
      <c r="A224" s="7">
        <v>43006</v>
      </c>
      <c r="B224" s="1" t="s">
        <v>3052</v>
      </c>
      <c r="C224" s="8">
        <v>1970</v>
      </c>
      <c r="D224" s="17">
        <v>92</v>
      </c>
      <c r="E224" s="8"/>
      <c r="F224" s="14"/>
      <c r="G224" s="10">
        <f t="shared" si="4"/>
        <v>426050.08000000007</v>
      </c>
      <c r="H224" s="85" t="s">
        <v>3053</v>
      </c>
      <c r="I224" s="113"/>
      <c r="J224" s="113"/>
      <c r="K224" s="113"/>
    </row>
    <row r="225" spans="1:11">
      <c r="A225" s="7">
        <v>43006</v>
      </c>
      <c r="B225" s="1" t="s">
        <v>3054</v>
      </c>
      <c r="C225" s="8">
        <v>2528.0100000000002</v>
      </c>
      <c r="D225" s="17">
        <v>91</v>
      </c>
      <c r="E225" s="8"/>
      <c r="F225" s="14"/>
      <c r="G225" s="10">
        <f t="shared" si="4"/>
        <v>428578.09000000008</v>
      </c>
      <c r="H225" s="85" t="s">
        <v>3055</v>
      </c>
      <c r="I225" s="113"/>
      <c r="J225" s="113"/>
      <c r="K225" s="113"/>
    </row>
    <row r="226" spans="1:11">
      <c r="A226" s="7">
        <v>43006</v>
      </c>
      <c r="B226" s="1" t="s">
        <v>3056</v>
      </c>
      <c r="C226" s="8">
        <v>1645</v>
      </c>
      <c r="D226" s="17">
        <v>96</v>
      </c>
      <c r="E226" s="8"/>
      <c r="F226" s="14"/>
      <c r="G226" s="10">
        <f t="shared" si="4"/>
        <v>430223.09000000008</v>
      </c>
      <c r="H226" s="85" t="s">
        <v>3057</v>
      </c>
      <c r="I226" s="113"/>
      <c r="J226" s="113"/>
      <c r="K226" s="113"/>
    </row>
    <row r="227" spans="1:11">
      <c r="A227" s="7">
        <v>43007</v>
      </c>
      <c r="B227" s="1" t="s">
        <v>3058</v>
      </c>
      <c r="C227" s="8"/>
      <c r="D227" s="17"/>
      <c r="E227" s="8">
        <v>380000</v>
      </c>
      <c r="F227" s="14">
        <v>25</v>
      </c>
      <c r="G227" s="10">
        <f t="shared" si="4"/>
        <v>50223.090000000084</v>
      </c>
      <c r="H227" s="85"/>
      <c r="I227" s="113"/>
      <c r="J227" s="113"/>
      <c r="K227" s="113"/>
    </row>
    <row r="228" spans="1:11">
      <c r="A228" s="7">
        <v>43007</v>
      </c>
      <c r="B228" s="1" t="s">
        <v>3059</v>
      </c>
      <c r="C228" s="8">
        <v>15116</v>
      </c>
      <c r="D228" s="17">
        <v>90</v>
      </c>
      <c r="E228" s="8"/>
      <c r="F228" s="14"/>
      <c r="G228" s="10">
        <f t="shared" si="4"/>
        <v>65339.090000000084</v>
      </c>
      <c r="H228" s="85" t="s">
        <v>3060</v>
      </c>
      <c r="I228" s="113"/>
      <c r="J228" s="113"/>
      <c r="K228" s="113"/>
    </row>
    <row r="229" spans="1:11">
      <c r="A229" s="3">
        <v>43007</v>
      </c>
      <c r="B229" s="4" t="s">
        <v>3061</v>
      </c>
      <c r="C229" s="5"/>
      <c r="D229" s="17"/>
      <c r="E229" s="5">
        <v>304.17</v>
      </c>
      <c r="F229" s="14">
        <v>26</v>
      </c>
      <c r="G229" s="5">
        <f t="shared" si="4"/>
        <v>65034.920000000086</v>
      </c>
      <c r="H229" s="85"/>
      <c r="I229" s="113"/>
      <c r="J229" s="113"/>
      <c r="K229" s="113"/>
    </row>
    <row r="230" spans="1:11">
      <c r="A230" s="3">
        <v>43007</v>
      </c>
      <c r="B230" s="6" t="s">
        <v>3062</v>
      </c>
      <c r="C230" s="5"/>
      <c r="D230" s="17"/>
      <c r="E230" s="5">
        <v>48.67</v>
      </c>
      <c r="F230" s="14">
        <v>26</v>
      </c>
      <c r="G230" s="5">
        <f t="shared" si="4"/>
        <v>64986.250000000087</v>
      </c>
      <c r="H230" s="85"/>
      <c r="I230" s="113"/>
      <c r="J230" s="113"/>
      <c r="K230" s="113"/>
    </row>
    <row r="231" spans="1:11">
      <c r="A231" s="3">
        <v>43007</v>
      </c>
      <c r="B231" s="4" t="s">
        <v>3063</v>
      </c>
      <c r="C231" s="5"/>
      <c r="D231" s="17"/>
      <c r="E231" s="5">
        <v>12.09</v>
      </c>
      <c r="F231" s="14">
        <v>26</v>
      </c>
      <c r="G231" s="5">
        <f t="shared" si="4"/>
        <v>64974.160000000091</v>
      </c>
      <c r="H231" s="85"/>
      <c r="I231" s="113"/>
      <c r="J231" s="113"/>
      <c r="K231" s="113"/>
    </row>
    <row r="232" spans="1:11">
      <c r="A232" s="3">
        <v>43007</v>
      </c>
      <c r="B232" s="6" t="s">
        <v>3064</v>
      </c>
      <c r="C232" s="5"/>
      <c r="D232" s="17"/>
      <c r="E232" s="5">
        <v>1.93</v>
      </c>
      <c r="F232" s="14">
        <v>26</v>
      </c>
      <c r="G232" s="5">
        <f t="shared" si="4"/>
        <v>64972.230000000091</v>
      </c>
      <c r="H232" s="85"/>
      <c r="I232" s="113"/>
      <c r="J232" s="113"/>
      <c r="K232" s="113"/>
    </row>
    <row r="233" spans="1:11">
      <c r="A233" s="7">
        <v>43007</v>
      </c>
      <c r="B233" s="1" t="s">
        <v>3065</v>
      </c>
      <c r="C233" s="8">
        <v>11.25</v>
      </c>
      <c r="D233" s="17">
        <v>97</v>
      </c>
      <c r="E233" s="8"/>
      <c r="F233" s="14"/>
      <c r="G233" s="10">
        <f t="shared" si="4"/>
        <v>64983.480000000091</v>
      </c>
      <c r="H233" s="85"/>
      <c r="I233" s="113"/>
      <c r="J233" s="113"/>
      <c r="K233" s="113"/>
    </row>
    <row r="234" spans="1:11">
      <c r="A234" s="3">
        <v>43007</v>
      </c>
      <c r="B234" s="4" t="s">
        <v>3066</v>
      </c>
      <c r="C234" s="5"/>
      <c r="D234" s="17"/>
      <c r="E234" s="5">
        <v>30</v>
      </c>
      <c r="F234" s="14">
        <v>26</v>
      </c>
      <c r="G234" s="5">
        <f t="shared" si="4"/>
        <v>64953.480000000091</v>
      </c>
      <c r="H234" s="85"/>
      <c r="I234" s="113"/>
      <c r="J234" s="113"/>
      <c r="K234" s="113"/>
    </row>
    <row r="235" spans="1:11">
      <c r="A235" s="3">
        <v>43007</v>
      </c>
      <c r="B235" s="6" t="s">
        <v>3067</v>
      </c>
      <c r="C235" s="5"/>
      <c r="D235" s="17"/>
      <c r="E235" s="5">
        <v>4.8</v>
      </c>
      <c r="F235" s="14">
        <v>26</v>
      </c>
      <c r="G235" s="5">
        <f t="shared" si="4"/>
        <v>64948.680000000088</v>
      </c>
      <c r="H235" s="85"/>
      <c r="I235" s="113"/>
      <c r="J235" s="113"/>
      <c r="K235" s="113"/>
    </row>
    <row r="236" spans="1:11">
      <c r="G236" s="10"/>
      <c r="H236" s="85"/>
      <c r="I236" s="113"/>
      <c r="J236" s="113"/>
      <c r="K236" s="113"/>
    </row>
    <row r="237" spans="1:11">
      <c r="E237" s="8">
        <f>+E6+E7+E14+E16+E19+E21+E26+E28+E34+E36+E48+E51+E60+E62+E76+E77+E79+E81+E84+E88+E91+E101+E103+E112+E115+E121+E123+E131+E133+E139+E141+E149+E154+E156+E158+E165+E187+E189+E192+E194+E201+E204+E209+E211+E218+E220+E229+E231+E234</f>
        <v>6814.8499999999995</v>
      </c>
      <c r="F237" s="14"/>
      <c r="G237" s="10"/>
      <c r="H237" s="85"/>
      <c r="I237" s="113"/>
      <c r="J237" s="113"/>
      <c r="K237" s="113"/>
    </row>
    <row r="238" spans="1:11">
      <c r="E238" s="8">
        <f>+E235+E232+E230+E221+E219+E212+E210+E205+E203+E195+E193+E190+E188+E163+E159+E157+E155+E150+E142+E140+E134+E132+E124+E122+E116+E114+E104+E102+E92+E90+E85+E82+E80+E75+E63+E74+E61+E52+E50+E37+E33+E29+E27+E22+E20+E17+E15+E8+E5</f>
        <v>1090.3600000000001</v>
      </c>
      <c r="F238" s="14"/>
      <c r="G238" s="8"/>
    </row>
  </sheetData>
  <autoFilter ref="A3:K23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7"/>
  <sheetViews>
    <sheetView topLeftCell="A121" workbookViewId="0">
      <selection activeCell="H82" sqref="H82"/>
    </sheetView>
  </sheetViews>
  <sheetFormatPr baseColWidth="10" defaultRowHeight="15"/>
  <cols>
    <col min="1" max="1" width="9" bestFit="1" customWidth="1"/>
    <col min="2" max="2" width="106.85546875" bestFit="1" customWidth="1"/>
    <col min="3" max="3" width="10" bestFit="1" customWidth="1"/>
    <col min="4" max="4" width="3.5703125" style="44" bestFit="1" customWidth="1"/>
    <col min="5" max="5" width="10" bestFit="1" customWidth="1"/>
    <col min="6" max="6" width="3" style="45" bestFit="1" customWidth="1"/>
    <col min="7" max="7" width="9.85546875" bestFit="1" customWidth="1"/>
    <col min="8" max="8" width="21.7109375" bestFit="1" customWidth="1"/>
    <col min="9" max="9" width="12.7109375" bestFit="1" customWidth="1"/>
  </cols>
  <sheetData>
    <row r="2" spans="1:11" ht="15.75" thickBot="1">
      <c r="A2" s="64" t="s">
        <v>0</v>
      </c>
      <c r="B2" s="81" t="s">
        <v>1</v>
      </c>
      <c r="C2" s="64" t="s">
        <v>2</v>
      </c>
      <c r="D2" s="76"/>
      <c r="E2" s="64" t="s">
        <v>3</v>
      </c>
      <c r="F2" s="78"/>
      <c r="G2" s="109" t="s">
        <v>4</v>
      </c>
      <c r="H2" s="110"/>
      <c r="I2" s="111"/>
      <c r="J2" s="111"/>
      <c r="K2" s="111"/>
    </row>
    <row r="3" spans="1:11">
      <c r="A3" s="7">
        <v>43010</v>
      </c>
      <c r="B3" s="1" t="s">
        <v>3069</v>
      </c>
      <c r="C3" s="8">
        <v>2040</v>
      </c>
      <c r="D3" s="17" t="s">
        <v>1050</v>
      </c>
      <c r="E3" s="8"/>
      <c r="F3" s="14"/>
      <c r="G3" s="8">
        <v>66988.679999999993</v>
      </c>
      <c r="H3" s="85" t="s">
        <v>3070</v>
      </c>
      <c r="I3" s="112"/>
      <c r="J3" s="112"/>
      <c r="K3" s="112"/>
    </row>
    <row r="4" spans="1:11">
      <c r="A4" s="7">
        <v>43010</v>
      </c>
      <c r="B4" s="1" t="s">
        <v>3071</v>
      </c>
      <c r="C4" s="8"/>
      <c r="D4" s="17"/>
      <c r="E4" s="8">
        <v>0</v>
      </c>
      <c r="F4" s="14"/>
      <c r="G4" s="23">
        <f>+G3+C4-E4</f>
        <v>66988.679999999993</v>
      </c>
      <c r="H4" s="85"/>
      <c r="I4" s="113"/>
      <c r="J4" s="113"/>
      <c r="K4" s="113"/>
    </row>
    <row r="5" spans="1:11">
      <c r="A5" s="3">
        <v>43010</v>
      </c>
      <c r="B5" s="4" t="s">
        <v>3072</v>
      </c>
      <c r="C5" s="5"/>
      <c r="D5" s="17"/>
      <c r="E5" s="5">
        <v>95.89</v>
      </c>
      <c r="F5" s="14">
        <v>19</v>
      </c>
      <c r="G5" s="19">
        <f t="shared" ref="G5:G68" si="0">+G4+C5-E5</f>
        <v>66892.789999999994</v>
      </c>
      <c r="H5" s="85"/>
      <c r="I5" s="113"/>
      <c r="J5" s="113"/>
      <c r="K5" s="113"/>
    </row>
    <row r="6" spans="1:11">
      <c r="A6" s="7">
        <v>43010</v>
      </c>
      <c r="B6" s="1" t="s">
        <v>3073</v>
      </c>
      <c r="C6" s="8">
        <v>16024.03</v>
      </c>
      <c r="D6" s="17" t="s">
        <v>367</v>
      </c>
      <c r="E6" s="8"/>
      <c r="F6" s="14"/>
      <c r="G6" s="23">
        <f t="shared" si="0"/>
        <v>82916.819999999992</v>
      </c>
      <c r="H6" s="85"/>
      <c r="I6" s="113"/>
      <c r="J6" s="113"/>
      <c r="K6" s="113"/>
    </row>
    <row r="7" spans="1:11">
      <c r="A7" s="3">
        <v>43010</v>
      </c>
      <c r="B7" s="6" t="s">
        <v>3074</v>
      </c>
      <c r="C7" s="5"/>
      <c r="D7" s="17"/>
      <c r="E7" s="5">
        <v>15.34</v>
      </c>
      <c r="F7" s="14">
        <v>19</v>
      </c>
      <c r="G7" s="19">
        <f t="shared" si="0"/>
        <v>82901.48</v>
      </c>
      <c r="H7" s="85"/>
      <c r="I7" s="113"/>
      <c r="J7" s="113"/>
      <c r="K7" s="113"/>
    </row>
    <row r="8" spans="1:11">
      <c r="A8" s="3">
        <v>43010</v>
      </c>
      <c r="B8" s="4" t="s">
        <v>3075</v>
      </c>
      <c r="C8" s="5"/>
      <c r="D8" s="17"/>
      <c r="E8" s="5">
        <v>127.66</v>
      </c>
      <c r="F8" s="14">
        <v>19</v>
      </c>
      <c r="G8" s="19">
        <f t="shared" si="0"/>
        <v>82773.819999999992</v>
      </c>
      <c r="H8" s="85"/>
      <c r="I8" s="113"/>
      <c r="J8" s="113"/>
      <c r="K8" s="113"/>
    </row>
    <row r="9" spans="1:11">
      <c r="A9" s="3">
        <v>43010</v>
      </c>
      <c r="B9" s="6" t="s">
        <v>3076</v>
      </c>
      <c r="C9" s="5"/>
      <c r="D9" s="17"/>
      <c r="E9" s="5">
        <v>20.420000000000002</v>
      </c>
      <c r="F9" s="15">
        <v>19</v>
      </c>
      <c r="G9" s="19">
        <f t="shared" si="0"/>
        <v>82753.399999999994</v>
      </c>
      <c r="H9" s="85"/>
      <c r="I9" s="113"/>
      <c r="J9" s="113"/>
      <c r="K9" s="113"/>
    </row>
    <row r="10" spans="1:11">
      <c r="A10" s="7">
        <v>43010</v>
      </c>
      <c r="B10" s="1" t="s">
        <v>3077</v>
      </c>
      <c r="C10" s="8">
        <v>9832.67</v>
      </c>
      <c r="D10" s="17" t="s">
        <v>362</v>
      </c>
      <c r="E10" s="8"/>
      <c r="F10" s="14"/>
      <c r="G10" s="23">
        <f t="shared" si="0"/>
        <v>92586.069999999992</v>
      </c>
      <c r="H10" s="85" t="s">
        <v>3078</v>
      </c>
      <c r="I10" s="113"/>
      <c r="J10" s="113"/>
      <c r="K10" s="113"/>
    </row>
    <row r="11" spans="1:11">
      <c r="A11" s="3">
        <v>43010</v>
      </c>
      <c r="B11" s="4" t="s">
        <v>3079</v>
      </c>
      <c r="C11" s="5"/>
      <c r="D11" s="17"/>
      <c r="E11" s="5">
        <v>126.17</v>
      </c>
      <c r="F11" s="14">
        <v>19</v>
      </c>
      <c r="G11" s="19">
        <f t="shared" si="0"/>
        <v>92459.9</v>
      </c>
      <c r="H11" s="85"/>
      <c r="I11" s="113"/>
      <c r="J11" s="113"/>
      <c r="K11" s="113"/>
    </row>
    <row r="12" spans="1:11">
      <c r="A12" s="3">
        <v>43010</v>
      </c>
      <c r="B12" s="6" t="s">
        <v>3080</v>
      </c>
      <c r="C12" s="5"/>
      <c r="D12" s="17"/>
      <c r="E12" s="5">
        <v>20.18</v>
      </c>
      <c r="F12" s="14">
        <v>19</v>
      </c>
      <c r="G12" s="19">
        <f t="shared" si="0"/>
        <v>92439.72</v>
      </c>
      <c r="H12" s="85"/>
      <c r="I12" s="113"/>
      <c r="J12" s="113"/>
      <c r="K12" s="113"/>
    </row>
    <row r="13" spans="1:11">
      <c r="A13" s="3">
        <v>43010</v>
      </c>
      <c r="B13" s="4" t="s">
        <v>3081</v>
      </c>
      <c r="C13" s="5"/>
      <c r="D13" s="17"/>
      <c r="E13" s="5">
        <v>44.2</v>
      </c>
      <c r="F13" s="14">
        <v>19</v>
      </c>
      <c r="G13" s="19">
        <f t="shared" si="0"/>
        <v>92395.520000000004</v>
      </c>
      <c r="H13" s="85"/>
      <c r="I13" s="113"/>
      <c r="J13" s="113"/>
      <c r="K13" s="113"/>
    </row>
    <row r="14" spans="1:11">
      <c r="A14" s="3">
        <v>43010</v>
      </c>
      <c r="B14" s="6" t="s">
        <v>3082</v>
      </c>
      <c r="C14" s="5"/>
      <c r="D14" s="17"/>
      <c r="E14" s="5">
        <v>7.07</v>
      </c>
      <c r="F14" s="14">
        <v>19</v>
      </c>
      <c r="G14" s="19">
        <f t="shared" si="0"/>
        <v>92388.45</v>
      </c>
      <c r="H14" s="85"/>
      <c r="I14" s="113"/>
      <c r="J14" s="113"/>
      <c r="K14" s="113"/>
    </row>
    <row r="15" spans="1:11">
      <c r="A15" s="7">
        <v>43010</v>
      </c>
      <c r="B15" s="1" t="s">
        <v>3083</v>
      </c>
      <c r="C15" s="8">
        <v>1169</v>
      </c>
      <c r="D15" s="17">
        <v>1</v>
      </c>
      <c r="G15" s="23">
        <f t="shared" si="0"/>
        <v>93557.45</v>
      </c>
      <c r="H15" s="85" t="s">
        <v>3084</v>
      </c>
      <c r="I15" s="113"/>
      <c r="J15" s="113"/>
      <c r="K15" s="113"/>
    </row>
    <row r="16" spans="1:11">
      <c r="A16" s="7">
        <v>43011</v>
      </c>
      <c r="B16" s="1" t="s">
        <v>3085</v>
      </c>
      <c r="C16" s="8"/>
      <c r="D16" s="17"/>
      <c r="E16" s="8">
        <v>80000</v>
      </c>
      <c r="F16" s="14">
        <v>1</v>
      </c>
      <c r="G16" s="23">
        <f t="shared" si="0"/>
        <v>13557.449999999997</v>
      </c>
      <c r="H16" s="85" t="s">
        <v>3086</v>
      </c>
      <c r="I16" s="113"/>
      <c r="J16" s="113"/>
      <c r="K16" s="113"/>
    </row>
    <row r="17" spans="1:11">
      <c r="A17" s="7">
        <v>43011</v>
      </c>
      <c r="B17" s="1" t="s">
        <v>3087</v>
      </c>
      <c r="C17" s="8">
        <v>1821.96</v>
      </c>
      <c r="D17" s="17">
        <v>2</v>
      </c>
      <c r="E17" s="8"/>
      <c r="F17" s="14"/>
      <c r="G17" s="23">
        <f t="shared" si="0"/>
        <v>15379.409999999996</v>
      </c>
      <c r="H17" s="85"/>
      <c r="I17" s="113"/>
      <c r="J17" s="113"/>
      <c r="K17" s="113"/>
    </row>
    <row r="18" spans="1:11">
      <c r="A18" s="3">
        <v>43011</v>
      </c>
      <c r="B18" s="4" t="s">
        <v>3088</v>
      </c>
      <c r="C18" s="5"/>
      <c r="D18" s="17"/>
      <c r="E18" s="5">
        <v>6.99</v>
      </c>
      <c r="F18" s="14">
        <v>19</v>
      </c>
      <c r="G18" s="19">
        <f t="shared" si="0"/>
        <v>15372.419999999996</v>
      </c>
      <c r="H18" s="85"/>
      <c r="I18" s="113"/>
      <c r="J18" s="113"/>
      <c r="K18" s="113"/>
    </row>
    <row r="19" spans="1:11">
      <c r="A19" s="3">
        <v>43011</v>
      </c>
      <c r="B19" s="6" t="s">
        <v>3089</v>
      </c>
      <c r="C19" s="5"/>
      <c r="D19" s="17"/>
      <c r="E19" s="5">
        <v>1.1200000000000001</v>
      </c>
      <c r="F19" s="14">
        <v>19</v>
      </c>
      <c r="G19" s="19">
        <f t="shared" si="0"/>
        <v>15371.299999999996</v>
      </c>
      <c r="H19" s="85"/>
      <c r="I19" s="113"/>
      <c r="J19" s="113"/>
      <c r="K19" s="113"/>
    </row>
    <row r="20" spans="1:11">
      <c r="A20" s="3">
        <v>43011</v>
      </c>
      <c r="B20" s="4" t="s">
        <v>3090</v>
      </c>
      <c r="C20" s="5"/>
      <c r="D20" s="17"/>
      <c r="E20" s="5">
        <v>16.5</v>
      </c>
      <c r="F20" s="14">
        <v>19</v>
      </c>
      <c r="G20" s="19">
        <f t="shared" si="0"/>
        <v>15354.799999999996</v>
      </c>
      <c r="H20" s="85"/>
      <c r="I20" s="113"/>
      <c r="J20" s="113"/>
      <c r="K20" s="113"/>
    </row>
    <row r="21" spans="1:11">
      <c r="A21" s="3">
        <v>43011</v>
      </c>
      <c r="B21" s="6" t="s">
        <v>3091</v>
      </c>
      <c r="C21" s="5"/>
      <c r="D21" s="17"/>
      <c r="E21" s="5">
        <v>2.64</v>
      </c>
      <c r="F21" s="14">
        <v>19</v>
      </c>
      <c r="G21" s="19">
        <f t="shared" si="0"/>
        <v>15352.159999999996</v>
      </c>
      <c r="H21" s="85"/>
      <c r="I21" s="113"/>
      <c r="J21" s="113"/>
      <c r="K21" s="113"/>
    </row>
    <row r="22" spans="1:11">
      <c r="A22" s="7">
        <v>43011</v>
      </c>
      <c r="B22" s="1" t="s">
        <v>3092</v>
      </c>
      <c r="C22" s="8">
        <v>1099</v>
      </c>
      <c r="D22" s="17">
        <v>4</v>
      </c>
      <c r="E22" s="122"/>
      <c r="F22" s="125"/>
      <c r="G22" s="23">
        <f t="shared" si="0"/>
        <v>16451.159999999996</v>
      </c>
      <c r="H22" s="85" t="s">
        <v>3093</v>
      </c>
      <c r="I22" s="113"/>
      <c r="J22" s="113"/>
      <c r="K22" s="113"/>
    </row>
    <row r="23" spans="1:11">
      <c r="A23" s="7">
        <v>43012</v>
      </c>
      <c r="B23" s="1" t="s">
        <v>3094</v>
      </c>
      <c r="C23" s="8">
        <v>20203.62</v>
      </c>
      <c r="D23" s="17">
        <v>3</v>
      </c>
      <c r="E23" s="8"/>
      <c r="F23" s="14"/>
      <c r="G23" s="23">
        <f t="shared" si="0"/>
        <v>36654.78</v>
      </c>
      <c r="H23" s="85" t="s">
        <v>3095</v>
      </c>
      <c r="I23" s="113"/>
      <c r="J23" s="113"/>
      <c r="K23" s="113"/>
    </row>
    <row r="24" spans="1:11">
      <c r="A24" s="3">
        <v>43012</v>
      </c>
      <c r="B24" s="4" t="s">
        <v>3096</v>
      </c>
      <c r="C24" s="5"/>
      <c r="D24" s="17"/>
      <c r="E24" s="5">
        <v>224.74</v>
      </c>
      <c r="F24" s="14">
        <v>19</v>
      </c>
      <c r="G24" s="19">
        <f t="shared" si="0"/>
        <v>36430.04</v>
      </c>
      <c r="H24" s="85"/>
      <c r="I24" s="113"/>
      <c r="J24" s="113"/>
      <c r="K24" s="113"/>
    </row>
    <row r="25" spans="1:11">
      <c r="A25" s="3">
        <v>43012</v>
      </c>
      <c r="B25" s="6" t="s">
        <v>3097</v>
      </c>
      <c r="C25" s="5"/>
      <c r="D25" s="17"/>
      <c r="E25" s="5">
        <v>35.96</v>
      </c>
      <c r="F25" s="14">
        <v>19</v>
      </c>
      <c r="G25" s="19">
        <f t="shared" si="0"/>
        <v>36394.080000000002</v>
      </c>
      <c r="H25" s="85"/>
      <c r="I25" s="113"/>
      <c r="J25" s="113"/>
      <c r="K25" s="113"/>
    </row>
    <row r="26" spans="1:11">
      <c r="A26" s="3">
        <v>43012</v>
      </c>
      <c r="B26" s="4" t="s">
        <v>3098</v>
      </c>
      <c r="C26" s="5"/>
      <c r="D26" s="17"/>
      <c r="E26" s="5">
        <v>108.31</v>
      </c>
      <c r="F26" s="14">
        <v>19</v>
      </c>
      <c r="G26" s="19">
        <f t="shared" si="0"/>
        <v>36285.770000000004</v>
      </c>
      <c r="H26" s="85"/>
      <c r="I26" s="113"/>
      <c r="J26" s="113"/>
      <c r="K26" s="113"/>
    </row>
    <row r="27" spans="1:11">
      <c r="A27" s="3">
        <v>43012</v>
      </c>
      <c r="B27" s="6" t="s">
        <v>3099</v>
      </c>
      <c r="C27" s="5"/>
      <c r="D27" s="17"/>
      <c r="E27" s="5">
        <v>17.329999999999998</v>
      </c>
      <c r="F27" s="14">
        <v>19</v>
      </c>
      <c r="G27" s="19">
        <f t="shared" si="0"/>
        <v>36268.44</v>
      </c>
      <c r="H27" s="85"/>
      <c r="I27" s="113"/>
      <c r="J27" s="113"/>
      <c r="K27" s="113"/>
    </row>
    <row r="28" spans="1:11">
      <c r="A28" s="7">
        <v>43012</v>
      </c>
      <c r="B28" s="1" t="s">
        <v>3100</v>
      </c>
      <c r="C28" s="8">
        <v>2134.2600000000002</v>
      </c>
      <c r="D28" s="17">
        <v>17</v>
      </c>
      <c r="G28" s="23">
        <f t="shared" si="0"/>
        <v>38402.700000000004</v>
      </c>
      <c r="H28" s="85" t="s">
        <v>3101</v>
      </c>
      <c r="I28" s="113"/>
      <c r="J28" s="113"/>
      <c r="K28" s="113"/>
    </row>
    <row r="29" spans="1:11">
      <c r="A29" s="7">
        <v>43012</v>
      </c>
      <c r="B29" s="1" t="s">
        <v>3102</v>
      </c>
      <c r="C29" s="8">
        <v>1970</v>
      </c>
      <c r="D29" s="17">
        <v>6</v>
      </c>
      <c r="G29" s="23">
        <f t="shared" si="0"/>
        <v>40372.700000000004</v>
      </c>
      <c r="H29" s="85" t="s">
        <v>3103</v>
      </c>
      <c r="I29" s="113"/>
      <c r="J29" s="113"/>
      <c r="K29" s="113"/>
    </row>
    <row r="30" spans="1:11">
      <c r="A30" s="7">
        <v>43012</v>
      </c>
      <c r="B30" s="1" t="s">
        <v>3104</v>
      </c>
      <c r="C30" s="8">
        <v>70</v>
      </c>
      <c r="D30" s="17">
        <v>7</v>
      </c>
      <c r="G30" s="23">
        <f t="shared" si="0"/>
        <v>40442.700000000004</v>
      </c>
      <c r="H30" s="85" t="s">
        <v>3103</v>
      </c>
      <c r="I30" s="113"/>
      <c r="J30" s="113"/>
      <c r="K30" s="113"/>
    </row>
    <row r="31" spans="1:11">
      <c r="A31" s="7">
        <v>43012</v>
      </c>
      <c r="B31" s="1" t="s">
        <v>3105</v>
      </c>
      <c r="C31" s="8">
        <v>60000</v>
      </c>
      <c r="D31" s="17">
        <v>8</v>
      </c>
      <c r="G31" s="23">
        <f t="shared" si="0"/>
        <v>100442.70000000001</v>
      </c>
      <c r="H31" s="85" t="s">
        <v>3106</v>
      </c>
      <c r="I31" s="113"/>
      <c r="J31" s="113"/>
      <c r="K31" s="113"/>
    </row>
    <row r="32" spans="1:11">
      <c r="A32" s="7">
        <v>43012</v>
      </c>
      <c r="B32" s="1" t="s">
        <v>3107</v>
      </c>
      <c r="C32" s="8">
        <v>0</v>
      </c>
      <c r="D32" s="17"/>
      <c r="G32" s="23">
        <f t="shared" si="0"/>
        <v>100442.70000000001</v>
      </c>
      <c r="H32" s="85"/>
      <c r="I32" s="113"/>
      <c r="J32" s="113"/>
      <c r="K32" s="113"/>
    </row>
    <row r="33" spans="1:11">
      <c r="A33" s="7">
        <v>43012</v>
      </c>
      <c r="B33" s="1" t="s">
        <v>3108</v>
      </c>
      <c r="C33" s="8">
        <v>1995</v>
      </c>
      <c r="D33" s="17">
        <v>11</v>
      </c>
      <c r="G33" s="23">
        <f t="shared" si="0"/>
        <v>102437.70000000001</v>
      </c>
      <c r="H33" s="85" t="s">
        <v>3109</v>
      </c>
      <c r="I33" s="113"/>
      <c r="J33" s="113"/>
      <c r="K33" s="113"/>
    </row>
    <row r="34" spans="1:11">
      <c r="A34" s="7">
        <v>43012</v>
      </c>
      <c r="B34" s="1" t="s">
        <v>3110</v>
      </c>
      <c r="C34" s="8">
        <v>2814</v>
      </c>
      <c r="D34" s="17">
        <v>12</v>
      </c>
      <c r="G34" s="23">
        <f t="shared" si="0"/>
        <v>105251.70000000001</v>
      </c>
      <c r="H34" s="85" t="s">
        <v>3111</v>
      </c>
      <c r="I34" s="113"/>
      <c r="J34" s="113"/>
      <c r="K34" s="113"/>
    </row>
    <row r="35" spans="1:11">
      <c r="A35" s="7">
        <v>43012</v>
      </c>
      <c r="B35" s="1" t="s">
        <v>3112</v>
      </c>
      <c r="C35" s="8">
        <v>212000</v>
      </c>
      <c r="D35" s="17">
        <v>10</v>
      </c>
      <c r="G35" s="23">
        <f t="shared" si="0"/>
        <v>317251.7</v>
      </c>
      <c r="H35" s="85" t="s">
        <v>3113</v>
      </c>
      <c r="I35" s="113"/>
      <c r="J35" s="113"/>
      <c r="K35" s="113"/>
    </row>
    <row r="36" spans="1:11">
      <c r="A36" s="7">
        <v>43013</v>
      </c>
      <c r="B36" s="1" t="s">
        <v>3114</v>
      </c>
      <c r="C36" s="8">
        <v>44297.66</v>
      </c>
      <c r="D36" s="17">
        <v>5</v>
      </c>
      <c r="E36" s="8"/>
      <c r="F36" s="14"/>
      <c r="G36" s="23">
        <f t="shared" si="0"/>
        <v>361549.36</v>
      </c>
      <c r="H36" s="85" t="s">
        <v>3115</v>
      </c>
      <c r="I36" s="113"/>
      <c r="J36" s="113"/>
      <c r="K36" s="113"/>
    </row>
    <row r="37" spans="1:11">
      <c r="A37" s="3">
        <v>43013</v>
      </c>
      <c r="B37" s="4" t="s">
        <v>3116</v>
      </c>
      <c r="C37" s="5"/>
      <c r="D37" s="17"/>
      <c r="E37" s="5">
        <v>532.65</v>
      </c>
      <c r="F37" s="14">
        <v>19</v>
      </c>
      <c r="G37" s="19">
        <f t="shared" si="0"/>
        <v>361016.70999999996</v>
      </c>
      <c r="H37" s="85"/>
      <c r="I37" s="113"/>
      <c r="J37" s="113"/>
      <c r="K37" s="113"/>
    </row>
    <row r="38" spans="1:11">
      <c r="A38" s="3">
        <v>43013</v>
      </c>
      <c r="B38" s="6" t="s">
        <v>3117</v>
      </c>
      <c r="C38" s="5"/>
      <c r="D38" s="17"/>
      <c r="E38" s="5">
        <v>85.22</v>
      </c>
      <c r="F38" s="14">
        <v>19</v>
      </c>
      <c r="G38" s="19">
        <f t="shared" si="0"/>
        <v>360931.49</v>
      </c>
      <c r="H38" s="85"/>
      <c r="I38" s="113"/>
      <c r="J38" s="113"/>
      <c r="K38" s="113"/>
    </row>
    <row r="39" spans="1:11">
      <c r="A39" s="3">
        <v>43013</v>
      </c>
      <c r="B39" s="4" t="s">
        <v>3118</v>
      </c>
      <c r="C39" s="5"/>
      <c r="D39" s="17"/>
      <c r="E39" s="5">
        <v>217.27</v>
      </c>
      <c r="F39" s="14">
        <v>19</v>
      </c>
      <c r="G39" s="19">
        <f t="shared" si="0"/>
        <v>360714.22</v>
      </c>
      <c r="H39" s="85"/>
      <c r="I39" s="113"/>
      <c r="J39" s="113"/>
      <c r="K39" s="113"/>
    </row>
    <row r="40" spans="1:11">
      <c r="A40" s="3">
        <v>43013</v>
      </c>
      <c r="B40" s="6" t="s">
        <v>3119</v>
      </c>
      <c r="C40" s="5"/>
      <c r="D40" s="17"/>
      <c r="E40" s="5">
        <v>34.76</v>
      </c>
      <c r="F40" s="14">
        <v>19</v>
      </c>
      <c r="G40" s="19">
        <f t="shared" si="0"/>
        <v>360679.45999999996</v>
      </c>
      <c r="H40" s="85"/>
      <c r="I40" s="113"/>
      <c r="J40" s="113"/>
      <c r="K40" s="113"/>
    </row>
    <row r="41" spans="1:11">
      <c r="A41" s="7">
        <v>43013</v>
      </c>
      <c r="B41" s="1" t="s">
        <v>3120</v>
      </c>
      <c r="C41" s="8">
        <v>4004.71</v>
      </c>
      <c r="D41" s="17">
        <v>9</v>
      </c>
      <c r="E41" s="8"/>
      <c r="F41" s="14"/>
      <c r="G41" s="23">
        <f t="shared" si="0"/>
        <v>364684.17</v>
      </c>
      <c r="H41" s="85" t="s">
        <v>3121</v>
      </c>
      <c r="I41" s="113"/>
      <c r="J41" s="113"/>
      <c r="K41" s="113"/>
    </row>
    <row r="42" spans="1:11">
      <c r="A42" s="7">
        <v>43013</v>
      </c>
      <c r="B42" s="1" t="s">
        <v>3122</v>
      </c>
      <c r="C42" s="8">
        <v>0</v>
      </c>
      <c r="D42" s="17"/>
      <c r="E42" s="8"/>
      <c r="F42" s="14"/>
      <c r="G42" s="23">
        <f t="shared" si="0"/>
        <v>364684.17</v>
      </c>
      <c r="H42" s="85"/>
      <c r="I42" s="113"/>
      <c r="J42" s="113"/>
      <c r="K42" s="113"/>
    </row>
    <row r="43" spans="1:11">
      <c r="A43" s="7">
        <v>43013</v>
      </c>
      <c r="B43" s="1" t="s">
        <v>3123</v>
      </c>
      <c r="C43" s="8"/>
      <c r="D43" s="17"/>
      <c r="E43" s="8">
        <v>354000</v>
      </c>
      <c r="F43" s="14">
        <v>2</v>
      </c>
      <c r="G43" s="23">
        <f t="shared" si="0"/>
        <v>10684.169999999984</v>
      </c>
      <c r="H43" s="85"/>
      <c r="I43" s="113"/>
      <c r="J43" s="113"/>
      <c r="K43" s="113"/>
    </row>
    <row r="44" spans="1:11">
      <c r="A44" s="7">
        <v>43013</v>
      </c>
      <c r="B44" s="1" t="s">
        <v>3124</v>
      </c>
      <c r="C44" s="8">
        <v>330194.48</v>
      </c>
      <c r="D44" s="17">
        <v>14</v>
      </c>
      <c r="E44" s="8"/>
      <c r="F44" s="14"/>
      <c r="G44" s="23">
        <f t="shared" si="0"/>
        <v>340878.64999999997</v>
      </c>
      <c r="H44" s="85" t="s">
        <v>3125</v>
      </c>
      <c r="I44" s="113"/>
      <c r="J44" s="113"/>
      <c r="K44" s="113"/>
    </row>
    <row r="45" spans="1:11">
      <c r="A45" s="7">
        <v>43014</v>
      </c>
      <c r="B45" s="1" t="s">
        <v>3126</v>
      </c>
      <c r="C45" s="8">
        <v>15976.78</v>
      </c>
      <c r="D45" s="17">
        <v>13</v>
      </c>
      <c r="E45" s="8"/>
      <c r="F45" s="14"/>
      <c r="G45" s="23">
        <f t="shared" si="0"/>
        <v>356855.43</v>
      </c>
      <c r="H45" s="85" t="s">
        <v>3127</v>
      </c>
      <c r="I45" s="113"/>
      <c r="J45" s="113"/>
      <c r="K45" s="113"/>
    </row>
    <row r="46" spans="1:11">
      <c r="A46" s="3">
        <v>43014</v>
      </c>
      <c r="B46" s="4" t="s">
        <v>3128</v>
      </c>
      <c r="C46" s="5"/>
      <c r="D46" s="17"/>
      <c r="E46" s="5">
        <v>231.49</v>
      </c>
      <c r="F46" s="14">
        <v>19</v>
      </c>
      <c r="G46" s="19">
        <f t="shared" si="0"/>
        <v>356623.94</v>
      </c>
      <c r="H46" s="85"/>
      <c r="I46" s="113"/>
      <c r="J46" s="113"/>
      <c r="K46" s="113"/>
    </row>
    <row r="47" spans="1:11">
      <c r="A47" s="3">
        <v>43014</v>
      </c>
      <c r="B47" s="6" t="s">
        <v>3129</v>
      </c>
      <c r="C47" s="5"/>
      <c r="D47" s="17"/>
      <c r="E47" s="5">
        <v>37.04</v>
      </c>
      <c r="F47" s="14">
        <v>19</v>
      </c>
      <c r="G47" s="19">
        <f t="shared" si="0"/>
        <v>356586.9</v>
      </c>
      <c r="H47" s="85"/>
      <c r="I47" s="113"/>
      <c r="J47" s="113"/>
      <c r="K47" s="113"/>
    </row>
    <row r="48" spans="1:11">
      <c r="A48" s="3">
        <v>43014</v>
      </c>
      <c r="B48" s="4" t="s">
        <v>3130</v>
      </c>
      <c r="C48" s="5"/>
      <c r="D48" s="17"/>
      <c r="E48" s="5">
        <v>58.4</v>
      </c>
      <c r="F48" s="14">
        <v>19</v>
      </c>
      <c r="G48" s="19">
        <f t="shared" si="0"/>
        <v>356528.5</v>
      </c>
      <c r="H48" s="85"/>
      <c r="I48" s="113"/>
      <c r="J48" s="113"/>
      <c r="K48" s="113"/>
    </row>
    <row r="49" spans="1:11">
      <c r="A49" s="3">
        <v>43014</v>
      </c>
      <c r="B49" s="6" t="s">
        <v>3131</v>
      </c>
      <c r="C49" s="5"/>
      <c r="D49" s="17"/>
      <c r="E49" s="5">
        <v>9.34</v>
      </c>
      <c r="F49" s="14">
        <v>19</v>
      </c>
      <c r="G49" s="19">
        <f t="shared" si="0"/>
        <v>356519.16</v>
      </c>
      <c r="H49" s="85"/>
      <c r="I49" s="113"/>
      <c r="J49" s="113"/>
      <c r="K49" s="113"/>
    </row>
    <row r="50" spans="1:11">
      <c r="A50" s="7">
        <v>43014</v>
      </c>
      <c r="B50" s="1" t="s">
        <v>3132</v>
      </c>
      <c r="C50" s="8">
        <v>1169</v>
      </c>
      <c r="D50" s="17">
        <v>16</v>
      </c>
      <c r="E50" s="8"/>
      <c r="F50" s="14"/>
      <c r="G50" s="23">
        <f t="shared" si="0"/>
        <v>357688.16</v>
      </c>
      <c r="H50" s="85" t="s">
        <v>3133</v>
      </c>
      <c r="I50" s="113"/>
      <c r="J50" s="113"/>
      <c r="K50" s="113"/>
    </row>
    <row r="51" spans="1:11">
      <c r="A51" s="7">
        <v>43014</v>
      </c>
      <c r="B51" s="1" t="s">
        <v>3134</v>
      </c>
      <c r="C51" s="8">
        <v>3320</v>
      </c>
      <c r="D51" s="17">
        <v>15</v>
      </c>
      <c r="E51" s="8"/>
      <c r="F51" s="14"/>
      <c r="G51" s="23">
        <f t="shared" si="0"/>
        <v>361008.16</v>
      </c>
      <c r="H51" s="85" t="s">
        <v>3135</v>
      </c>
      <c r="I51" s="113"/>
      <c r="J51" s="113"/>
      <c r="K51" s="113"/>
    </row>
    <row r="52" spans="1:11">
      <c r="A52" s="7">
        <v>43014</v>
      </c>
      <c r="B52" s="1" t="s">
        <v>3136</v>
      </c>
      <c r="C52" s="8">
        <v>2611</v>
      </c>
      <c r="D52" s="17">
        <v>18</v>
      </c>
      <c r="E52" s="8"/>
      <c r="F52" s="14"/>
      <c r="G52" s="23">
        <f t="shared" si="0"/>
        <v>363619.16</v>
      </c>
      <c r="H52" s="85" t="s">
        <v>3137</v>
      </c>
      <c r="I52" s="113"/>
      <c r="J52" s="113"/>
      <c r="K52" s="113"/>
    </row>
    <row r="53" spans="1:11">
      <c r="A53" s="7">
        <v>43017</v>
      </c>
      <c r="B53" s="1" t="s">
        <v>3138</v>
      </c>
      <c r="C53" s="8"/>
      <c r="D53" s="17"/>
      <c r="E53" s="8">
        <v>350000</v>
      </c>
      <c r="F53" s="14">
        <v>3</v>
      </c>
      <c r="G53" s="23">
        <f t="shared" si="0"/>
        <v>13619.159999999974</v>
      </c>
      <c r="H53" s="85"/>
      <c r="I53" s="113"/>
      <c r="J53" s="113"/>
      <c r="K53" s="113"/>
    </row>
    <row r="54" spans="1:11">
      <c r="A54" s="7">
        <v>43017</v>
      </c>
      <c r="B54" s="1" t="s">
        <v>1610</v>
      </c>
      <c r="C54" s="8">
        <v>27923.599999999999</v>
      </c>
      <c r="D54" s="17">
        <v>200</v>
      </c>
      <c r="E54" s="8"/>
      <c r="F54" s="14"/>
      <c r="G54" s="23">
        <f t="shared" si="0"/>
        <v>41542.759999999973</v>
      </c>
      <c r="H54" s="85" t="s">
        <v>3139</v>
      </c>
      <c r="I54" s="113"/>
      <c r="J54" s="113"/>
      <c r="K54" s="113"/>
    </row>
    <row r="55" spans="1:11">
      <c r="A55" s="3">
        <v>43017</v>
      </c>
      <c r="B55" s="4" t="s">
        <v>1613</v>
      </c>
      <c r="C55" s="5"/>
      <c r="D55" s="17"/>
      <c r="E55" s="5">
        <v>177.74</v>
      </c>
      <c r="F55" s="14">
        <v>19</v>
      </c>
      <c r="G55" s="19">
        <f t="shared" si="0"/>
        <v>41365.019999999975</v>
      </c>
      <c r="H55" s="85"/>
      <c r="I55" s="113"/>
      <c r="J55" s="113"/>
      <c r="K55" s="113"/>
    </row>
    <row r="56" spans="1:11">
      <c r="A56" s="3">
        <v>43017</v>
      </c>
      <c r="B56" s="6" t="s">
        <v>1612</v>
      </c>
      <c r="C56" s="5"/>
      <c r="D56" s="17"/>
      <c r="E56" s="5">
        <v>28.44</v>
      </c>
      <c r="F56" s="14">
        <v>19</v>
      </c>
      <c r="G56" s="19">
        <f t="shared" si="0"/>
        <v>41336.579999999973</v>
      </c>
      <c r="H56" s="85"/>
      <c r="I56" s="113"/>
      <c r="J56" s="113"/>
      <c r="K56" s="113"/>
    </row>
    <row r="57" spans="1:11">
      <c r="A57" s="3">
        <v>43017</v>
      </c>
      <c r="B57" s="6" t="s">
        <v>1615</v>
      </c>
      <c r="C57" s="5"/>
      <c r="D57" s="17"/>
      <c r="E57" s="5">
        <v>34.729999999999997</v>
      </c>
      <c r="F57" s="14">
        <v>19</v>
      </c>
      <c r="G57" s="19">
        <f t="shared" si="0"/>
        <v>41301.849999999969</v>
      </c>
      <c r="H57" s="85"/>
      <c r="I57" s="113"/>
      <c r="J57" s="113"/>
      <c r="K57" s="113"/>
    </row>
    <row r="58" spans="1:11">
      <c r="A58" s="3">
        <v>43017</v>
      </c>
      <c r="B58" s="4" t="s">
        <v>1614</v>
      </c>
      <c r="C58" s="5"/>
      <c r="D58" s="17"/>
      <c r="E58" s="5">
        <v>217.06</v>
      </c>
      <c r="F58" s="14">
        <v>19</v>
      </c>
      <c r="G58" s="19">
        <f t="shared" si="0"/>
        <v>41084.789999999972</v>
      </c>
      <c r="H58" s="85"/>
      <c r="I58" s="113"/>
      <c r="J58" s="113"/>
      <c r="K58" s="113"/>
    </row>
    <row r="59" spans="1:11">
      <c r="A59" s="3">
        <v>43017</v>
      </c>
      <c r="B59" s="4" t="s">
        <v>3140</v>
      </c>
      <c r="C59" s="5"/>
      <c r="D59" s="17"/>
      <c r="E59" s="5">
        <v>32.299999999999997</v>
      </c>
      <c r="F59" s="14">
        <v>19</v>
      </c>
      <c r="G59" s="19">
        <f t="shared" si="0"/>
        <v>41052.489999999969</v>
      </c>
      <c r="H59" s="85"/>
      <c r="I59" s="113"/>
      <c r="J59" s="113"/>
      <c r="K59" s="113"/>
    </row>
    <row r="60" spans="1:11">
      <c r="A60" s="3">
        <v>43017</v>
      </c>
      <c r="B60" s="6" t="s">
        <v>3141</v>
      </c>
      <c r="C60" s="5"/>
      <c r="D60" s="17"/>
      <c r="E60" s="5">
        <v>5.17</v>
      </c>
      <c r="F60" s="14">
        <v>19</v>
      </c>
      <c r="G60" s="19">
        <f t="shared" si="0"/>
        <v>41047.319999999971</v>
      </c>
      <c r="H60" s="85"/>
      <c r="I60" s="113"/>
      <c r="J60" s="113"/>
      <c r="K60" s="113"/>
    </row>
    <row r="61" spans="1:11">
      <c r="A61" s="7">
        <v>43017</v>
      </c>
      <c r="B61" s="1" t="s">
        <v>3142</v>
      </c>
      <c r="C61" s="8">
        <v>15064</v>
      </c>
      <c r="D61" s="17">
        <v>19</v>
      </c>
      <c r="E61" s="8"/>
      <c r="F61" s="14"/>
      <c r="G61" s="23">
        <f t="shared" si="0"/>
        <v>56111.319999999971</v>
      </c>
      <c r="H61" s="85" t="s">
        <v>3143</v>
      </c>
      <c r="I61" s="113"/>
      <c r="J61" s="113"/>
      <c r="K61" s="113"/>
    </row>
    <row r="62" spans="1:11">
      <c r="A62" s="3">
        <v>43017</v>
      </c>
      <c r="B62" s="4" t="s">
        <v>3144</v>
      </c>
      <c r="C62" s="5"/>
      <c r="D62" s="17"/>
      <c r="E62" s="5">
        <v>263.18</v>
      </c>
      <c r="F62" s="14">
        <v>19</v>
      </c>
      <c r="G62" s="19">
        <f t="shared" si="0"/>
        <v>55848.13999999997</v>
      </c>
      <c r="H62" s="85"/>
      <c r="I62" s="113"/>
      <c r="J62" s="113"/>
      <c r="K62" s="113"/>
    </row>
    <row r="63" spans="1:11">
      <c r="A63" s="3">
        <v>43017</v>
      </c>
      <c r="B63" s="6" t="s">
        <v>3145</v>
      </c>
      <c r="C63" s="5"/>
      <c r="D63" s="17"/>
      <c r="E63" s="5">
        <v>42.11</v>
      </c>
      <c r="F63" s="14">
        <v>19</v>
      </c>
      <c r="G63" s="19">
        <f t="shared" si="0"/>
        <v>55806.02999999997</v>
      </c>
      <c r="H63" s="85"/>
      <c r="I63" s="113"/>
      <c r="J63" s="113"/>
      <c r="K63" s="113"/>
    </row>
    <row r="64" spans="1:11">
      <c r="A64" s="7">
        <v>43017</v>
      </c>
      <c r="B64" s="1" t="s">
        <v>3146</v>
      </c>
      <c r="C64" s="8">
        <v>1099</v>
      </c>
      <c r="D64" s="17">
        <v>22</v>
      </c>
      <c r="G64" s="23">
        <f t="shared" si="0"/>
        <v>56905.02999999997</v>
      </c>
      <c r="H64" s="85" t="s">
        <v>3147</v>
      </c>
      <c r="I64" s="113"/>
      <c r="J64" s="113"/>
      <c r="K64" s="113"/>
    </row>
    <row r="65" spans="1:11">
      <c r="A65" s="3">
        <v>43018</v>
      </c>
      <c r="B65" s="4" t="s">
        <v>3148</v>
      </c>
      <c r="C65" s="5"/>
      <c r="D65" s="17"/>
      <c r="E65" s="5">
        <v>129.16999999999999</v>
      </c>
      <c r="F65" s="14">
        <v>19</v>
      </c>
      <c r="G65" s="19">
        <f t="shared" si="0"/>
        <v>56775.859999999971</v>
      </c>
      <c r="H65" s="85"/>
      <c r="I65" s="113"/>
      <c r="J65" s="113"/>
      <c r="K65" s="113"/>
    </row>
    <row r="66" spans="1:11">
      <c r="A66" s="7">
        <v>43018</v>
      </c>
      <c r="B66" s="1" t="s">
        <v>3149</v>
      </c>
      <c r="C66" s="8">
        <v>7121.48</v>
      </c>
      <c r="D66" s="17">
        <v>20</v>
      </c>
      <c r="E66" s="8"/>
      <c r="F66" s="14"/>
      <c r="G66" s="23">
        <f t="shared" si="0"/>
        <v>63897.339999999967</v>
      </c>
      <c r="H66" s="85" t="s">
        <v>3150</v>
      </c>
      <c r="I66" s="113"/>
      <c r="J66" s="113"/>
      <c r="K66" s="113"/>
    </row>
    <row r="67" spans="1:11">
      <c r="A67" s="3">
        <v>43018</v>
      </c>
      <c r="B67" s="6" t="s">
        <v>3151</v>
      </c>
      <c r="C67" s="5"/>
      <c r="D67" s="17"/>
      <c r="E67" s="5">
        <v>20.66</v>
      </c>
      <c r="F67" s="14">
        <v>19</v>
      </c>
      <c r="G67" s="19">
        <f t="shared" si="0"/>
        <v>63876.679999999964</v>
      </c>
      <c r="H67" s="85"/>
      <c r="I67" s="113"/>
      <c r="J67" s="113"/>
      <c r="K67" s="113"/>
    </row>
    <row r="68" spans="1:11">
      <c r="A68" s="3">
        <v>43018</v>
      </c>
      <c r="B68" s="4" t="s">
        <v>3152</v>
      </c>
      <c r="C68" s="5"/>
      <c r="D68" s="17"/>
      <c r="E68" s="5">
        <v>12.86</v>
      </c>
      <c r="F68" s="14">
        <v>19</v>
      </c>
      <c r="G68" s="19">
        <f t="shared" si="0"/>
        <v>63863.819999999963</v>
      </c>
      <c r="H68" s="85"/>
      <c r="I68" s="113"/>
      <c r="J68" s="113"/>
      <c r="K68" s="113"/>
    </row>
    <row r="69" spans="1:11">
      <c r="A69" s="3">
        <v>43018</v>
      </c>
      <c r="B69" s="6" t="s">
        <v>3153</v>
      </c>
      <c r="C69" s="5"/>
      <c r="D69" s="17"/>
      <c r="E69" s="5">
        <v>2.06</v>
      </c>
      <c r="F69" s="14">
        <v>19</v>
      </c>
      <c r="G69" s="19">
        <f t="shared" ref="G69:G132" si="1">+G68+C69-E69</f>
        <v>63861.759999999966</v>
      </c>
      <c r="H69" s="85"/>
      <c r="I69" s="113"/>
      <c r="J69" s="113"/>
      <c r="K69" s="113"/>
    </row>
    <row r="70" spans="1:11">
      <c r="A70" s="7">
        <v>43018</v>
      </c>
      <c r="B70" s="1" t="s">
        <v>3154</v>
      </c>
      <c r="C70" s="8">
        <v>4395</v>
      </c>
      <c r="D70" s="17">
        <v>21</v>
      </c>
      <c r="E70" s="8"/>
      <c r="F70" s="14"/>
      <c r="G70" s="23">
        <f t="shared" si="1"/>
        <v>68256.759999999966</v>
      </c>
      <c r="H70" s="85" t="s">
        <v>3155</v>
      </c>
      <c r="I70" s="113"/>
      <c r="J70" s="113"/>
      <c r="K70" s="113"/>
    </row>
    <row r="71" spans="1:11">
      <c r="A71" s="7">
        <v>43018</v>
      </c>
      <c r="B71" s="1" t="s">
        <v>3156</v>
      </c>
      <c r="C71" s="8">
        <v>0</v>
      </c>
      <c r="D71" s="17"/>
      <c r="E71" s="8"/>
      <c r="F71" s="14"/>
      <c r="G71" s="23">
        <f t="shared" si="1"/>
        <v>68256.759999999966</v>
      </c>
      <c r="H71" s="85"/>
      <c r="I71" s="113"/>
      <c r="J71" s="113"/>
      <c r="K71" s="113"/>
    </row>
    <row r="72" spans="1:11">
      <c r="A72" s="7">
        <v>43018</v>
      </c>
      <c r="B72" s="1" t="s">
        <v>3157</v>
      </c>
      <c r="C72" s="8">
        <v>5818.93</v>
      </c>
      <c r="D72" s="17">
        <v>24</v>
      </c>
      <c r="E72" s="8"/>
      <c r="F72" s="14"/>
      <c r="G72" s="23">
        <f t="shared" si="1"/>
        <v>74075.689999999973</v>
      </c>
      <c r="H72" s="85" t="s">
        <v>3158</v>
      </c>
      <c r="I72" s="113"/>
      <c r="J72" s="113"/>
      <c r="K72" s="113"/>
    </row>
    <row r="73" spans="1:11">
      <c r="A73" s="7">
        <v>43018</v>
      </c>
      <c r="B73" s="1" t="s">
        <v>3159</v>
      </c>
      <c r="C73" s="8">
        <v>2040</v>
      </c>
      <c r="D73" s="17">
        <v>25</v>
      </c>
      <c r="E73" s="8"/>
      <c r="F73" s="14"/>
      <c r="G73" s="23">
        <f t="shared" si="1"/>
        <v>76115.689999999973</v>
      </c>
      <c r="H73" s="85" t="s">
        <v>3160</v>
      </c>
      <c r="I73" s="113"/>
      <c r="J73" s="113"/>
      <c r="K73" s="113"/>
    </row>
    <row r="74" spans="1:11">
      <c r="A74" s="7">
        <v>43018</v>
      </c>
      <c r="B74" s="1" t="s">
        <v>3161</v>
      </c>
      <c r="C74" s="8">
        <v>60000</v>
      </c>
      <c r="D74" s="17">
        <v>28</v>
      </c>
      <c r="E74" s="8"/>
      <c r="F74" s="14"/>
      <c r="G74" s="23">
        <f t="shared" si="1"/>
        <v>136115.68999999997</v>
      </c>
      <c r="H74" s="85" t="s">
        <v>3162</v>
      </c>
      <c r="I74" s="113"/>
      <c r="J74" s="113"/>
      <c r="K74" s="113"/>
    </row>
    <row r="75" spans="1:11">
      <c r="A75" s="7">
        <v>43018</v>
      </c>
      <c r="B75" s="1" t="s">
        <v>3163</v>
      </c>
      <c r="C75" s="8">
        <v>0</v>
      </c>
      <c r="D75" s="17"/>
      <c r="E75" s="8"/>
      <c r="F75" s="14"/>
      <c r="G75" s="23">
        <f t="shared" si="1"/>
        <v>136115.68999999997</v>
      </c>
      <c r="H75" s="85"/>
      <c r="I75" s="113"/>
      <c r="J75" s="113"/>
      <c r="K75" s="113"/>
    </row>
    <row r="76" spans="1:11">
      <c r="A76" s="7">
        <v>43019</v>
      </c>
      <c r="B76" s="1" t="s">
        <v>3164</v>
      </c>
      <c r="C76" s="8">
        <v>70000</v>
      </c>
      <c r="D76" s="17">
        <v>27</v>
      </c>
      <c r="E76" s="8"/>
      <c r="F76" s="14"/>
      <c r="G76" s="23">
        <f t="shared" si="1"/>
        <v>206115.68999999997</v>
      </c>
      <c r="H76" s="85" t="s">
        <v>3165</v>
      </c>
      <c r="I76" s="113"/>
      <c r="J76" s="113"/>
      <c r="K76" s="113"/>
    </row>
    <row r="77" spans="1:11">
      <c r="A77" s="3">
        <v>43019</v>
      </c>
      <c r="B77" s="4" t="s">
        <v>3166</v>
      </c>
      <c r="C77" s="5"/>
      <c r="D77" s="17"/>
      <c r="E77" s="5">
        <v>139.12</v>
      </c>
      <c r="F77" s="14">
        <v>19</v>
      </c>
      <c r="G77" s="19">
        <f t="shared" si="1"/>
        <v>205976.56999999998</v>
      </c>
      <c r="H77" s="85"/>
      <c r="I77" s="113"/>
      <c r="J77" s="113"/>
      <c r="K77" s="113"/>
    </row>
    <row r="78" spans="1:11">
      <c r="A78" s="7">
        <v>43019</v>
      </c>
      <c r="B78" s="1" t="s">
        <v>3167</v>
      </c>
      <c r="C78" s="8">
        <v>7282.58</v>
      </c>
      <c r="D78" s="17">
        <v>23</v>
      </c>
      <c r="E78" s="8"/>
      <c r="F78" s="14"/>
      <c r="G78" s="23">
        <f t="shared" si="1"/>
        <v>213259.14999999997</v>
      </c>
      <c r="H78" s="85" t="s">
        <v>3168</v>
      </c>
      <c r="I78" s="113"/>
      <c r="J78" s="113"/>
      <c r="K78" s="113"/>
    </row>
    <row r="79" spans="1:11">
      <c r="A79" s="3">
        <v>43019</v>
      </c>
      <c r="B79" s="6" t="s">
        <v>3169</v>
      </c>
      <c r="C79" s="5"/>
      <c r="D79" s="17"/>
      <c r="E79" s="5">
        <v>22.26</v>
      </c>
      <c r="F79" s="14">
        <v>19</v>
      </c>
      <c r="G79" s="19">
        <f t="shared" si="1"/>
        <v>213236.88999999996</v>
      </c>
      <c r="H79" s="85"/>
      <c r="I79" s="113"/>
      <c r="J79" s="113"/>
      <c r="K79" s="113"/>
    </row>
    <row r="80" spans="1:11">
      <c r="A80" s="3">
        <v>43019</v>
      </c>
      <c r="B80" s="4" t="s">
        <v>3170</v>
      </c>
      <c r="C80" s="5"/>
      <c r="D80" s="17"/>
      <c r="E80" s="5">
        <v>9.59</v>
      </c>
      <c r="F80" s="14">
        <v>19</v>
      </c>
      <c r="G80" s="19">
        <f t="shared" si="1"/>
        <v>213227.29999999996</v>
      </c>
      <c r="H80" s="85"/>
      <c r="I80" s="113"/>
      <c r="J80" s="113"/>
      <c r="K80" s="113"/>
    </row>
    <row r="81" spans="1:11">
      <c r="A81" s="3">
        <v>43019</v>
      </c>
      <c r="B81" s="6" t="s">
        <v>3171</v>
      </c>
      <c r="C81" s="5"/>
      <c r="D81" s="17"/>
      <c r="E81" s="5">
        <v>1.53</v>
      </c>
      <c r="F81" s="14">
        <v>19</v>
      </c>
      <c r="G81" s="19">
        <f t="shared" si="1"/>
        <v>213225.76999999996</v>
      </c>
      <c r="H81" s="85"/>
      <c r="I81" s="113"/>
      <c r="J81" s="113"/>
      <c r="K81" s="113"/>
    </row>
    <row r="82" spans="1:11">
      <c r="A82" s="7">
        <v>43019</v>
      </c>
      <c r="B82" s="21" t="s">
        <v>3172</v>
      </c>
      <c r="C82" s="8">
        <v>205745.58</v>
      </c>
      <c r="D82" s="17">
        <v>29</v>
      </c>
      <c r="E82" s="122"/>
      <c r="F82" s="125"/>
      <c r="G82" s="23">
        <f t="shared" si="1"/>
        <v>418971.35</v>
      </c>
      <c r="H82" s="85" t="s">
        <v>3173</v>
      </c>
      <c r="I82" s="113"/>
      <c r="J82" s="113"/>
      <c r="K82" s="113"/>
    </row>
    <row r="83" spans="1:11">
      <c r="A83" s="7">
        <v>43020</v>
      </c>
      <c r="B83" s="1" t="s">
        <v>3174</v>
      </c>
      <c r="C83" s="8"/>
      <c r="D83" s="17"/>
      <c r="E83" s="8">
        <v>200000</v>
      </c>
      <c r="F83" s="14">
        <v>4</v>
      </c>
      <c r="G83" s="23">
        <f t="shared" si="1"/>
        <v>218971.34999999998</v>
      </c>
      <c r="H83" s="85"/>
      <c r="I83" s="113"/>
      <c r="J83" s="113"/>
      <c r="K83" s="113"/>
    </row>
    <row r="84" spans="1:11">
      <c r="A84" s="7">
        <v>43020</v>
      </c>
      <c r="B84" s="1" t="s">
        <v>3175</v>
      </c>
      <c r="C84" s="8">
        <v>19318.86</v>
      </c>
      <c r="D84" s="17">
        <v>26</v>
      </c>
      <c r="E84" s="8"/>
      <c r="F84" s="14"/>
      <c r="G84" s="23">
        <f t="shared" si="1"/>
        <v>238290.20999999996</v>
      </c>
      <c r="H84" s="85" t="s">
        <v>3176</v>
      </c>
      <c r="I84" s="113"/>
      <c r="J84" s="113"/>
      <c r="K84" s="113"/>
    </row>
    <row r="85" spans="1:11">
      <c r="A85" s="3">
        <v>43020</v>
      </c>
      <c r="B85" s="4" t="s">
        <v>3177</v>
      </c>
      <c r="C85" s="5"/>
      <c r="D85" s="17"/>
      <c r="E85" s="5">
        <v>217.38</v>
      </c>
      <c r="F85" s="14">
        <v>19</v>
      </c>
      <c r="G85" s="19">
        <f t="shared" si="1"/>
        <v>238072.82999999996</v>
      </c>
      <c r="H85" s="85"/>
      <c r="I85" s="113"/>
      <c r="J85" s="113"/>
      <c r="K85" s="113"/>
    </row>
    <row r="86" spans="1:11">
      <c r="A86" s="3">
        <v>43020</v>
      </c>
      <c r="B86" s="6" t="s">
        <v>3178</v>
      </c>
      <c r="C86" s="5"/>
      <c r="D86" s="17"/>
      <c r="E86" s="5">
        <v>34.78</v>
      </c>
      <c r="F86" s="14">
        <v>19</v>
      </c>
      <c r="G86" s="19">
        <f t="shared" si="1"/>
        <v>238038.04999999996</v>
      </c>
      <c r="H86" s="85"/>
      <c r="I86" s="113"/>
      <c r="J86" s="113"/>
      <c r="K86" s="113"/>
    </row>
    <row r="87" spans="1:11">
      <c r="A87" s="3">
        <v>43020</v>
      </c>
      <c r="B87" s="4" t="s">
        <v>3179</v>
      </c>
      <c r="C87" s="5"/>
      <c r="D87" s="17"/>
      <c r="E87" s="5">
        <v>102.32</v>
      </c>
      <c r="F87" s="14">
        <v>19</v>
      </c>
      <c r="G87" s="19">
        <f t="shared" si="1"/>
        <v>237935.72999999995</v>
      </c>
      <c r="H87" s="85"/>
      <c r="I87" s="113"/>
      <c r="J87" s="113"/>
      <c r="K87" s="113"/>
    </row>
    <row r="88" spans="1:11">
      <c r="A88" s="3">
        <v>43020</v>
      </c>
      <c r="B88" s="6" t="s">
        <v>3180</v>
      </c>
      <c r="C88" s="5"/>
      <c r="D88" s="17"/>
      <c r="E88" s="5">
        <v>16.37</v>
      </c>
      <c r="F88" s="14">
        <v>19</v>
      </c>
      <c r="G88" s="19">
        <f t="shared" si="1"/>
        <v>237919.35999999996</v>
      </c>
      <c r="H88" s="85"/>
      <c r="I88" s="113"/>
      <c r="J88" s="113"/>
      <c r="K88" s="113"/>
    </row>
    <row r="89" spans="1:11">
      <c r="A89" s="7">
        <v>43020</v>
      </c>
      <c r="B89" s="1" t="s">
        <v>3181</v>
      </c>
      <c r="C89" s="8">
        <v>1169</v>
      </c>
      <c r="D89" s="17">
        <v>30</v>
      </c>
      <c r="E89" s="8"/>
      <c r="F89" s="14"/>
      <c r="G89" s="23">
        <f t="shared" si="1"/>
        <v>239088.35999999996</v>
      </c>
      <c r="H89" s="85" t="s">
        <v>3182</v>
      </c>
      <c r="I89" s="113" t="s">
        <v>3183</v>
      </c>
      <c r="J89" s="113"/>
      <c r="K89" s="113"/>
    </row>
    <row r="90" spans="1:11">
      <c r="A90" s="7">
        <v>43020</v>
      </c>
      <c r="B90" s="1" t="s">
        <v>3184</v>
      </c>
      <c r="C90" s="8">
        <v>65000</v>
      </c>
      <c r="D90" s="17">
        <v>35</v>
      </c>
      <c r="E90" s="8"/>
      <c r="F90" s="14"/>
      <c r="G90" s="23">
        <f t="shared" si="1"/>
        <v>304088.36</v>
      </c>
      <c r="H90" s="85" t="s">
        <v>3185</v>
      </c>
      <c r="I90" s="113"/>
      <c r="J90" s="113"/>
      <c r="K90" s="113"/>
    </row>
    <row r="91" spans="1:11">
      <c r="A91" s="7">
        <v>43020</v>
      </c>
      <c r="B91" s="1" t="s">
        <v>3186</v>
      </c>
      <c r="C91" s="8">
        <v>40000</v>
      </c>
      <c r="D91" s="17">
        <v>32</v>
      </c>
      <c r="E91" s="8"/>
      <c r="F91" s="14"/>
      <c r="G91" s="23">
        <f t="shared" si="1"/>
        <v>344088.36</v>
      </c>
      <c r="H91" s="85" t="s">
        <v>3187</v>
      </c>
      <c r="I91" s="113" t="s">
        <v>3188</v>
      </c>
      <c r="J91" s="113"/>
      <c r="K91" s="113"/>
    </row>
    <row r="92" spans="1:11">
      <c r="A92" s="7">
        <v>43020</v>
      </c>
      <c r="B92" s="1" t="s">
        <v>3189</v>
      </c>
      <c r="C92" s="8">
        <v>0</v>
      </c>
      <c r="D92" s="17"/>
      <c r="E92" s="8"/>
      <c r="F92" s="14"/>
      <c r="G92" s="23">
        <f t="shared" si="1"/>
        <v>344088.36</v>
      </c>
      <c r="H92" s="85"/>
      <c r="I92" s="113"/>
      <c r="J92" s="113"/>
      <c r="K92" s="113"/>
    </row>
    <row r="93" spans="1:11">
      <c r="A93" s="7">
        <v>43020</v>
      </c>
      <c r="B93" s="1" t="s">
        <v>3190</v>
      </c>
      <c r="C93" s="8">
        <v>40782</v>
      </c>
      <c r="D93" s="17">
        <v>33</v>
      </c>
      <c r="E93" s="8"/>
      <c r="F93" s="14"/>
      <c r="G93" s="23">
        <f t="shared" si="1"/>
        <v>384870.36</v>
      </c>
      <c r="H93" s="85" t="s">
        <v>3191</v>
      </c>
      <c r="I93" s="113" t="s">
        <v>3188</v>
      </c>
      <c r="J93" s="113"/>
      <c r="K93" s="113"/>
    </row>
    <row r="94" spans="1:11">
      <c r="A94" s="7">
        <v>43020</v>
      </c>
      <c r="B94" s="1" t="s">
        <v>3192</v>
      </c>
      <c r="C94" s="8">
        <v>0</v>
      </c>
      <c r="D94" s="17"/>
      <c r="E94" s="8"/>
      <c r="F94" s="14"/>
      <c r="G94" s="23">
        <f t="shared" si="1"/>
        <v>384870.36</v>
      </c>
      <c r="H94" s="85"/>
      <c r="I94" s="113"/>
      <c r="J94" s="113"/>
      <c r="K94" s="113"/>
    </row>
    <row r="95" spans="1:11">
      <c r="A95" s="7">
        <v>43020</v>
      </c>
      <c r="B95" s="1" t="s">
        <v>3193</v>
      </c>
      <c r="C95" s="8">
        <v>2751</v>
      </c>
      <c r="D95" s="17">
        <v>44</v>
      </c>
      <c r="E95" s="8"/>
      <c r="F95" s="14"/>
      <c r="G95" s="23">
        <f t="shared" si="1"/>
        <v>387621.36</v>
      </c>
      <c r="H95" s="85" t="s">
        <v>3194</v>
      </c>
      <c r="I95" s="113"/>
      <c r="J95" s="113"/>
      <c r="K95" s="113"/>
    </row>
    <row r="96" spans="1:11">
      <c r="A96" s="7">
        <v>43020</v>
      </c>
      <c r="B96" s="1" t="s">
        <v>3195</v>
      </c>
      <c r="C96" s="8">
        <v>30000</v>
      </c>
      <c r="D96" s="17">
        <v>31</v>
      </c>
      <c r="E96" s="8"/>
      <c r="F96" s="14"/>
      <c r="G96" s="23">
        <f t="shared" si="1"/>
        <v>417621.36</v>
      </c>
      <c r="H96" s="85" t="s">
        <v>3196</v>
      </c>
      <c r="I96" s="113" t="s">
        <v>3188</v>
      </c>
      <c r="J96" s="113"/>
      <c r="K96" s="113"/>
    </row>
    <row r="97" spans="1:11">
      <c r="A97" s="7">
        <v>43021</v>
      </c>
      <c r="B97" s="1" t="s">
        <v>3197</v>
      </c>
      <c r="C97" s="8"/>
      <c r="D97" s="17"/>
      <c r="E97" s="8">
        <v>295000</v>
      </c>
      <c r="F97" s="14">
        <v>5</v>
      </c>
      <c r="G97" s="23">
        <f t="shared" si="1"/>
        <v>122621.35999999999</v>
      </c>
      <c r="H97" s="85"/>
      <c r="I97" s="113"/>
      <c r="J97" s="113"/>
      <c r="K97" s="113"/>
    </row>
    <row r="98" spans="1:11">
      <c r="A98" s="7">
        <v>43021</v>
      </c>
      <c r="B98" s="1" t="s">
        <v>3198</v>
      </c>
      <c r="C98" s="8">
        <v>5408</v>
      </c>
      <c r="D98" s="17">
        <v>34</v>
      </c>
      <c r="E98" s="8"/>
      <c r="F98" s="14"/>
      <c r="G98" s="23">
        <f t="shared" si="1"/>
        <v>128029.35999999999</v>
      </c>
      <c r="H98" s="85" t="s">
        <v>3199</v>
      </c>
      <c r="I98" s="113"/>
      <c r="J98" s="113"/>
      <c r="K98" s="113"/>
    </row>
    <row r="99" spans="1:11">
      <c r="A99" s="3">
        <v>43021</v>
      </c>
      <c r="B99" s="4" t="s">
        <v>3200</v>
      </c>
      <c r="C99" s="5"/>
      <c r="D99" s="17"/>
      <c r="E99" s="5">
        <v>59.49</v>
      </c>
      <c r="F99" s="14">
        <v>19</v>
      </c>
      <c r="G99" s="19">
        <f t="shared" si="1"/>
        <v>127969.86999999998</v>
      </c>
      <c r="H99" s="85"/>
      <c r="I99" s="113"/>
      <c r="J99" s="113"/>
      <c r="K99" s="113"/>
    </row>
    <row r="100" spans="1:11">
      <c r="A100" s="3">
        <v>43021</v>
      </c>
      <c r="B100" s="6" t="s">
        <v>3201</v>
      </c>
      <c r="C100" s="5"/>
      <c r="D100" s="17"/>
      <c r="E100" s="5">
        <v>9.52</v>
      </c>
      <c r="F100" s="14">
        <v>19</v>
      </c>
      <c r="G100" s="19">
        <f t="shared" si="1"/>
        <v>127960.34999999998</v>
      </c>
      <c r="H100" s="85"/>
      <c r="I100" s="113"/>
      <c r="J100" s="113"/>
      <c r="K100" s="113"/>
    </row>
    <row r="101" spans="1:11">
      <c r="A101" s="7">
        <v>43021</v>
      </c>
      <c r="B101" s="1" t="s">
        <v>3202</v>
      </c>
      <c r="C101" s="8">
        <v>20000</v>
      </c>
      <c r="D101" s="17">
        <v>42</v>
      </c>
      <c r="E101" s="8"/>
      <c r="F101" s="14"/>
      <c r="G101" s="23">
        <f t="shared" si="1"/>
        <v>147960.34999999998</v>
      </c>
      <c r="H101" s="85" t="s">
        <v>3203</v>
      </c>
      <c r="I101" s="113"/>
      <c r="J101" s="113"/>
      <c r="K101" s="113"/>
    </row>
    <row r="102" spans="1:11">
      <c r="A102" s="7">
        <v>43021</v>
      </c>
      <c r="B102" s="1" t="s">
        <v>3204</v>
      </c>
      <c r="C102" s="8"/>
      <c r="D102" s="17"/>
      <c r="E102" s="8">
        <v>23306.15</v>
      </c>
      <c r="F102" s="14">
        <v>6</v>
      </c>
      <c r="G102" s="23">
        <f t="shared" si="1"/>
        <v>124654.19999999998</v>
      </c>
      <c r="H102" s="85" t="s">
        <v>3205</v>
      </c>
      <c r="I102" s="113"/>
      <c r="J102" s="113" t="s">
        <v>3206</v>
      </c>
      <c r="K102" s="113"/>
    </row>
    <row r="103" spans="1:11">
      <c r="A103" s="7">
        <v>43024</v>
      </c>
      <c r="B103" s="1" t="s">
        <v>3207</v>
      </c>
      <c r="C103" s="8"/>
      <c r="D103" s="17"/>
      <c r="E103" s="8">
        <v>2000</v>
      </c>
      <c r="F103" s="14">
        <v>7</v>
      </c>
      <c r="G103" s="23">
        <f t="shared" si="1"/>
        <v>122654.19999999998</v>
      </c>
      <c r="H103" s="85" t="s">
        <v>2412</v>
      </c>
      <c r="I103" s="113"/>
      <c r="J103" s="113" t="s">
        <v>3208</v>
      </c>
      <c r="K103" s="113"/>
    </row>
    <row r="104" spans="1:11">
      <c r="A104" s="7">
        <v>43024</v>
      </c>
      <c r="B104" s="1" t="s">
        <v>3209</v>
      </c>
      <c r="C104" s="8">
        <v>50000</v>
      </c>
      <c r="D104" s="17">
        <v>41</v>
      </c>
      <c r="E104" s="8"/>
      <c r="F104" s="14"/>
      <c r="G104" s="23">
        <f t="shared" si="1"/>
        <v>172654.19999999998</v>
      </c>
      <c r="H104" s="85" t="s">
        <v>3210</v>
      </c>
      <c r="I104" s="113"/>
      <c r="J104" s="113"/>
      <c r="K104" s="113"/>
    </row>
    <row r="105" spans="1:11">
      <c r="A105" s="7">
        <v>43024</v>
      </c>
      <c r="B105" s="1" t="s">
        <v>3211</v>
      </c>
      <c r="C105" s="8"/>
      <c r="D105" s="17"/>
      <c r="E105" s="8">
        <v>0</v>
      </c>
      <c r="F105" s="14"/>
      <c r="G105" s="23">
        <f t="shared" si="1"/>
        <v>172654.19999999998</v>
      </c>
      <c r="H105" s="85"/>
      <c r="I105" s="113"/>
      <c r="J105" s="113"/>
      <c r="K105" s="113"/>
    </row>
    <row r="106" spans="1:11">
      <c r="A106" s="7">
        <v>43024</v>
      </c>
      <c r="B106" s="1" t="s">
        <v>3212</v>
      </c>
      <c r="C106" s="8">
        <v>78200</v>
      </c>
      <c r="D106" s="17">
        <v>40</v>
      </c>
      <c r="E106" s="8"/>
      <c r="F106" s="14"/>
      <c r="G106" s="23">
        <f t="shared" si="1"/>
        <v>250854.19999999998</v>
      </c>
      <c r="H106" s="85" t="s">
        <v>3213</v>
      </c>
      <c r="I106" s="113"/>
      <c r="J106" s="113"/>
      <c r="K106" s="113"/>
    </row>
    <row r="107" spans="1:11">
      <c r="A107" s="7">
        <v>43024</v>
      </c>
      <c r="B107" s="1" t="s">
        <v>3214</v>
      </c>
      <c r="C107" s="8">
        <v>5000</v>
      </c>
      <c r="D107" s="17">
        <v>63</v>
      </c>
      <c r="E107" s="8"/>
      <c r="F107" s="14"/>
      <c r="G107" s="23">
        <f t="shared" si="1"/>
        <v>255854.19999999998</v>
      </c>
      <c r="H107" s="85" t="s">
        <v>3215</v>
      </c>
      <c r="I107" s="113"/>
      <c r="J107" s="113"/>
      <c r="K107" s="113"/>
    </row>
    <row r="108" spans="1:11">
      <c r="A108" s="7">
        <v>43024</v>
      </c>
      <c r="B108" s="1" t="s">
        <v>3216</v>
      </c>
      <c r="C108" s="8">
        <v>12444.83</v>
      </c>
      <c r="D108" s="17">
        <v>202</v>
      </c>
      <c r="E108" s="8"/>
      <c r="F108" s="14"/>
      <c r="G108" s="23">
        <f t="shared" si="1"/>
        <v>268299.02999999997</v>
      </c>
      <c r="H108" s="85" t="s">
        <v>3217</v>
      </c>
      <c r="I108" s="113"/>
      <c r="J108" s="113"/>
      <c r="K108" s="113"/>
    </row>
    <row r="109" spans="1:11">
      <c r="A109" s="3">
        <v>43024</v>
      </c>
      <c r="B109" s="4" t="s">
        <v>3218</v>
      </c>
      <c r="C109" s="5"/>
      <c r="D109" s="17"/>
      <c r="E109" s="5">
        <v>100.88</v>
      </c>
      <c r="F109" s="14">
        <v>19</v>
      </c>
      <c r="G109" s="19">
        <f t="shared" si="1"/>
        <v>268198.14999999997</v>
      </c>
      <c r="H109" s="85"/>
      <c r="I109" s="113"/>
      <c r="J109" s="113"/>
      <c r="K109" s="113"/>
    </row>
    <row r="110" spans="1:11">
      <c r="A110" s="3">
        <v>43024</v>
      </c>
      <c r="B110" s="6" t="s">
        <v>3219</v>
      </c>
      <c r="C110" s="5"/>
      <c r="D110" s="17"/>
      <c r="E110" s="5">
        <v>16.14</v>
      </c>
      <c r="F110" s="14">
        <v>19</v>
      </c>
      <c r="G110" s="19">
        <f t="shared" si="1"/>
        <v>268182.00999999995</v>
      </c>
      <c r="H110" s="85"/>
      <c r="I110" s="113"/>
      <c r="J110" s="113"/>
      <c r="K110" s="113"/>
    </row>
    <row r="111" spans="1:11">
      <c r="A111" s="3">
        <v>43024</v>
      </c>
      <c r="B111" s="4" t="s">
        <v>3220</v>
      </c>
      <c r="C111" s="5"/>
      <c r="D111" s="17"/>
      <c r="E111" s="5">
        <v>85.76</v>
      </c>
      <c r="F111" s="14">
        <v>19</v>
      </c>
      <c r="G111" s="19">
        <f t="shared" si="1"/>
        <v>268096.24999999994</v>
      </c>
      <c r="H111" s="85"/>
      <c r="I111" s="113"/>
      <c r="J111" s="113"/>
      <c r="K111" s="113"/>
    </row>
    <row r="112" spans="1:11">
      <c r="A112" s="3">
        <v>43024</v>
      </c>
      <c r="B112" s="6" t="s">
        <v>3221</v>
      </c>
      <c r="C112" s="5"/>
      <c r="D112" s="17"/>
      <c r="E112" s="5">
        <v>13.72</v>
      </c>
      <c r="F112" s="14">
        <v>19</v>
      </c>
      <c r="G112" s="19">
        <f t="shared" si="1"/>
        <v>268082.52999999997</v>
      </c>
      <c r="H112" s="85"/>
      <c r="I112" s="113"/>
      <c r="J112" s="113"/>
      <c r="K112" s="113"/>
    </row>
    <row r="113" spans="1:11">
      <c r="A113" s="7">
        <v>43024</v>
      </c>
      <c r="B113" s="1" t="s">
        <v>3222</v>
      </c>
      <c r="C113" s="8">
        <v>15124.15</v>
      </c>
      <c r="D113" s="17">
        <v>36</v>
      </c>
      <c r="E113" s="8"/>
      <c r="F113" s="14"/>
      <c r="G113" s="23">
        <f t="shared" si="1"/>
        <v>283206.68</v>
      </c>
      <c r="H113" s="85" t="s">
        <v>3223</v>
      </c>
      <c r="I113" s="113"/>
      <c r="J113" s="113"/>
      <c r="K113" s="113"/>
    </row>
    <row r="114" spans="1:11">
      <c r="A114" s="3">
        <v>43024</v>
      </c>
      <c r="B114" s="4" t="s">
        <v>3224</v>
      </c>
      <c r="C114" s="5"/>
      <c r="D114" s="17"/>
      <c r="E114" s="5">
        <v>237.75</v>
      </c>
      <c r="F114" s="14">
        <v>19</v>
      </c>
      <c r="G114" s="19">
        <f t="shared" si="1"/>
        <v>282968.93</v>
      </c>
      <c r="H114" s="85"/>
      <c r="I114" s="113"/>
      <c r="J114" s="113"/>
      <c r="K114" s="113"/>
    </row>
    <row r="115" spans="1:11">
      <c r="A115" s="3">
        <v>43024</v>
      </c>
      <c r="B115" s="6" t="s">
        <v>3225</v>
      </c>
      <c r="C115" s="5"/>
      <c r="D115" s="17"/>
      <c r="E115" s="5">
        <v>38.04</v>
      </c>
      <c r="F115" s="14">
        <v>19</v>
      </c>
      <c r="G115" s="19">
        <f t="shared" si="1"/>
        <v>282930.89</v>
      </c>
      <c r="H115" s="85"/>
      <c r="I115" s="113"/>
      <c r="J115" s="113"/>
      <c r="K115" s="113"/>
    </row>
    <row r="116" spans="1:11">
      <c r="A116" s="3">
        <v>43024</v>
      </c>
      <c r="B116" s="4" t="s">
        <v>3226</v>
      </c>
      <c r="C116" s="5"/>
      <c r="D116" s="17"/>
      <c r="E116" s="5">
        <v>45.85</v>
      </c>
      <c r="F116" s="14">
        <v>19</v>
      </c>
      <c r="G116" s="19">
        <f t="shared" si="1"/>
        <v>282885.04000000004</v>
      </c>
      <c r="H116" s="85"/>
      <c r="I116" s="113"/>
      <c r="J116" s="113"/>
      <c r="K116" s="113"/>
    </row>
    <row r="117" spans="1:11">
      <c r="A117" s="3">
        <v>43024</v>
      </c>
      <c r="B117" s="6" t="s">
        <v>3227</v>
      </c>
      <c r="C117" s="5"/>
      <c r="D117" s="17"/>
      <c r="E117" s="5">
        <v>7.34</v>
      </c>
      <c r="F117" s="14">
        <v>19</v>
      </c>
      <c r="G117" s="19">
        <f t="shared" si="1"/>
        <v>282877.7</v>
      </c>
      <c r="H117" s="85"/>
      <c r="I117" s="113"/>
      <c r="J117" s="113"/>
      <c r="K117" s="113"/>
    </row>
    <row r="118" spans="1:11">
      <c r="A118" s="7">
        <v>43024</v>
      </c>
      <c r="B118" s="1" t="s">
        <v>3228</v>
      </c>
      <c r="C118" s="8">
        <v>2040</v>
      </c>
      <c r="D118" s="17">
        <v>37</v>
      </c>
      <c r="E118" s="8"/>
      <c r="F118" s="14"/>
      <c r="G118" s="23">
        <f t="shared" si="1"/>
        <v>284917.7</v>
      </c>
      <c r="H118" s="85" t="s">
        <v>3229</v>
      </c>
      <c r="I118" s="113"/>
      <c r="J118" s="113"/>
      <c r="K118" s="113"/>
    </row>
    <row r="119" spans="1:11">
      <c r="A119" s="7">
        <v>43025</v>
      </c>
      <c r="B119" s="1" t="s">
        <v>3230</v>
      </c>
      <c r="C119" s="8"/>
      <c r="D119" s="17"/>
      <c r="E119" s="8">
        <v>270000</v>
      </c>
      <c r="F119" s="14">
        <v>8</v>
      </c>
      <c r="G119" s="23">
        <f t="shared" si="1"/>
        <v>14917.700000000012</v>
      </c>
      <c r="H119" s="85"/>
      <c r="I119" s="113"/>
      <c r="J119" s="113"/>
      <c r="K119" s="113"/>
    </row>
    <row r="120" spans="1:11">
      <c r="A120" s="7">
        <v>43025</v>
      </c>
      <c r="B120" s="1" t="s">
        <v>3231</v>
      </c>
      <c r="C120" s="8">
        <v>23324.99</v>
      </c>
      <c r="D120" s="17">
        <v>39</v>
      </c>
      <c r="E120" s="8"/>
      <c r="F120" s="14"/>
      <c r="G120" s="23">
        <f t="shared" si="1"/>
        <v>38242.690000000017</v>
      </c>
      <c r="H120" s="85" t="s">
        <v>3232</v>
      </c>
      <c r="I120" s="113"/>
      <c r="J120" s="113"/>
      <c r="K120" s="113"/>
    </row>
    <row r="121" spans="1:11">
      <c r="A121" s="3">
        <v>43025</v>
      </c>
      <c r="B121" s="4" t="s">
        <v>3233</v>
      </c>
      <c r="C121" s="5"/>
      <c r="D121" s="17"/>
      <c r="E121" s="5">
        <v>300.94</v>
      </c>
      <c r="F121" s="14">
        <v>19</v>
      </c>
      <c r="G121" s="19">
        <f t="shared" si="1"/>
        <v>37941.750000000015</v>
      </c>
      <c r="H121" s="85"/>
      <c r="I121" s="113"/>
      <c r="J121" s="113"/>
      <c r="K121" s="113"/>
    </row>
    <row r="122" spans="1:11">
      <c r="A122" s="3">
        <v>43025</v>
      </c>
      <c r="B122" s="6" t="s">
        <v>3234</v>
      </c>
      <c r="C122" s="5"/>
      <c r="D122" s="17"/>
      <c r="E122" s="5">
        <v>48.15</v>
      </c>
      <c r="F122" s="14">
        <v>19</v>
      </c>
      <c r="G122" s="19">
        <f t="shared" si="1"/>
        <v>37893.600000000013</v>
      </c>
      <c r="H122" s="85"/>
      <c r="I122" s="113"/>
      <c r="J122" s="113"/>
      <c r="K122" s="113"/>
    </row>
    <row r="123" spans="1:11">
      <c r="A123" s="3">
        <v>43025</v>
      </c>
      <c r="B123" s="4" t="s">
        <v>3235</v>
      </c>
      <c r="C123" s="5"/>
      <c r="D123" s="17"/>
      <c r="E123" s="5">
        <v>104.03</v>
      </c>
      <c r="F123" s="14">
        <v>19</v>
      </c>
      <c r="G123" s="19">
        <f t="shared" si="1"/>
        <v>37789.570000000014</v>
      </c>
      <c r="H123" s="85"/>
      <c r="I123" s="113"/>
      <c r="J123" s="113"/>
      <c r="K123" s="113"/>
    </row>
    <row r="124" spans="1:11">
      <c r="A124" s="3">
        <v>43025</v>
      </c>
      <c r="B124" s="6" t="s">
        <v>3236</v>
      </c>
      <c r="C124" s="5"/>
      <c r="D124" s="17"/>
      <c r="E124" s="5">
        <v>16.64</v>
      </c>
      <c r="F124" s="14">
        <v>19</v>
      </c>
      <c r="G124" s="19">
        <f t="shared" si="1"/>
        <v>37772.930000000015</v>
      </c>
      <c r="H124" s="85"/>
      <c r="I124" s="113"/>
      <c r="J124" s="113"/>
      <c r="K124" s="113"/>
    </row>
    <row r="125" spans="1:11">
      <c r="A125" s="7">
        <v>43025</v>
      </c>
      <c r="B125" s="1" t="s">
        <v>3237</v>
      </c>
      <c r="C125" s="8">
        <v>4395</v>
      </c>
      <c r="D125" s="17">
        <v>43</v>
      </c>
      <c r="E125" s="8"/>
      <c r="F125" s="14"/>
      <c r="G125" s="23">
        <f t="shared" si="1"/>
        <v>42167.930000000015</v>
      </c>
      <c r="H125" s="85" t="s">
        <v>3238</v>
      </c>
      <c r="I125" s="113"/>
      <c r="J125" s="113"/>
      <c r="K125" s="113"/>
    </row>
    <row r="126" spans="1:11">
      <c r="A126" s="7">
        <v>43025</v>
      </c>
      <c r="B126" s="1" t="s">
        <v>3239</v>
      </c>
      <c r="C126" s="8">
        <v>3320</v>
      </c>
      <c r="D126" s="17">
        <v>47</v>
      </c>
      <c r="E126" s="8"/>
      <c r="F126" s="14"/>
      <c r="G126" s="23">
        <f t="shared" si="1"/>
        <v>45487.930000000015</v>
      </c>
      <c r="H126" s="85" t="s">
        <v>3240</v>
      </c>
      <c r="I126" s="113"/>
      <c r="J126" s="113"/>
      <c r="K126" s="113"/>
    </row>
    <row r="127" spans="1:11">
      <c r="A127" s="7">
        <v>43025</v>
      </c>
      <c r="B127" s="1" t="s">
        <v>3241</v>
      </c>
      <c r="C127" s="8">
        <v>80000</v>
      </c>
      <c r="D127" s="17">
        <v>57</v>
      </c>
      <c r="E127" s="8"/>
      <c r="F127" s="14"/>
      <c r="G127" s="23">
        <f t="shared" si="1"/>
        <v>125487.93000000002</v>
      </c>
      <c r="H127" s="85" t="s">
        <v>3242</v>
      </c>
      <c r="I127" s="113"/>
      <c r="J127" s="113"/>
      <c r="K127" s="113"/>
    </row>
    <row r="128" spans="1:11">
      <c r="A128" s="7">
        <v>43026</v>
      </c>
      <c r="B128" s="1" t="s">
        <v>3243</v>
      </c>
      <c r="C128" s="8">
        <v>25541.31</v>
      </c>
      <c r="D128" s="17">
        <v>46</v>
      </c>
      <c r="E128" s="8"/>
      <c r="F128" s="14"/>
      <c r="G128" s="23">
        <f t="shared" si="1"/>
        <v>151029.24000000002</v>
      </c>
      <c r="H128" s="85" t="s">
        <v>3244</v>
      </c>
      <c r="I128" s="113"/>
      <c r="J128" s="113"/>
      <c r="K128" s="113"/>
    </row>
    <row r="129" spans="1:11">
      <c r="A129" s="3">
        <v>43026</v>
      </c>
      <c r="B129" s="4" t="s">
        <v>3245</v>
      </c>
      <c r="C129" s="5"/>
      <c r="D129" s="17"/>
      <c r="E129" s="5">
        <v>4.3499999999999996</v>
      </c>
      <c r="F129" s="14">
        <v>19</v>
      </c>
      <c r="G129" s="19">
        <f t="shared" si="1"/>
        <v>151024.89000000001</v>
      </c>
      <c r="H129" s="85"/>
      <c r="I129" s="113"/>
      <c r="J129" s="113"/>
      <c r="K129" s="113"/>
    </row>
    <row r="130" spans="1:11">
      <c r="A130" s="3">
        <v>43026</v>
      </c>
      <c r="B130" s="6" t="s">
        <v>3246</v>
      </c>
      <c r="C130" s="5"/>
      <c r="D130" s="17"/>
      <c r="E130" s="5">
        <v>0.7</v>
      </c>
      <c r="F130" s="14">
        <v>19</v>
      </c>
      <c r="G130" s="19">
        <f t="shared" si="1"/>
        <v>151024.19</v>
      </c>
      <c r="H130" s="85"/>
      <c r="I130" s="113"/>
      <c r="J130" s="113"/>
      <c r="K130" s="113"/>
    </row>
    <row r="131" spans="1:11">
      <c r="A131" s="3">
        <v>43026</v>
      </c>
      <c r="B131" s="4" t="s">
        <v>3247</v>
      </c>
      <c r="C131" s="5"/>
      <c r="D131" s="17"/>
      <c r="E131" s="5">
        <v>278.75</v>
      </c>
      <c r="F131" s="14">
        <v>19</v>
      </c>
      <c r="G131" s="19">
        <f t="shared" si="1"/>
        <v>150745.44</v>
      </c>
      <c r="H131" s="85"/>
      <c r="I131" s="113"/>
      <c r="J131" s="113"/>
      <c r="K131" s="113"/>
    </row>
    <row r="132" spans="1:11">
      <c r="A132" s="3">
        <v>43026</v>
      </c>
      <c r="B132" s="6" t="s">
        <v>3248</v>
      </c>
      <c r="C132" s="5"/>
      <c r="D132" s="17"/>
      <c r="E132" s="5">
        <v>44.6</v>
      </c>
      <c r="F132" s="14">
        <v>19</v>
      </c>
      <c r="G132" s="19">
        <f t="shared" si="1"/>
        <v>150700.84</v>
      </c>
      <c r="H132" s="85"/>
      <c r="I132" s="113"/>
      <c r="J132" s="113"/>
      <c r="K132" s="113"/>
    </row>
    <row r="133" spans="1:11">
      <c r="A133" s="7">
        <v>43026</v>
      </c>
      <c r="B133" s="1" t="s">
        <v>3249</v>
      </c>
      <c r="C133" s="8">
        <v>5854</v>
      </c>
      <c r="D133" s="17">
        <v>55</v>
      </c>
      <c r="E133" s="8"/>
      <c r="F133" s="14"/>
      <c r="G133" s="23">
        <f t="shared" ref="G133:G161" si="2">+G132+C133-E133</f>
        <v>156554.84</v>
      </c>
      <c r="H133" s="85" t="s">
        <v>3250</v>
      </c>
      <c r="I133" s="113"/>
      <c r="J133" s="113"/>
      <c r="K133" s="113"/>
    </row>
    <row r="134" spans="1:11">
      <c r="A134" s="7">
        <v>43026</v>
      </c>
      <c r="B134" s="1" t="s">
        <v>3251</v>
      </c>
      <c r="C134" s="8">
        <v>4169.01</v>
      </c>
      <c r="D134" s="17">
        <v>45</v>
      </c>
      <c r="E134" s="8"/>
      <c r="F134" s="14"/>
      <c r="G134" s="23">
        <f t="shared" si="2"/>
        <v>160723.85</v>
      </c>
      <c r="H134" s="85" t="s">
        <v>3252</v>
      </c>
      <c r="I134" s="113"/>
      <c r="J134" s="113"/>
      <c r="K134" s="113"/>
    </row>
    <row r="135" spans="1:11">
      <c r="A135" s="7">
        <v>43026</v>
      </c>
      <c r="B135" s="1" t="s">
        <v>3253</v>
      </c>
      <c r="C135" s="8">
        <v>0</v>
      </c>
      <c r="D135" s="17"/>
      <c r="E135" s="8"/>
      <c r="F135" s="14"/>
      <c r="G135" s="23">
        <f t="shared" si="2"/>
        <v>160723.85</v>
      </c>
      <c r="H135" s="85"/>
      <c r="I135" s="113"/>
      <c r="J135" s="113"/>
      <c r="K135" s="113"/>
    </row>
    <row r="136" spans="1:11">
      <c r="A136" s="7">
        <v>43026</v>
      </c>
      <c r="B136" s="1" t="s">
        <v>3254</v>
      </c>
      <c r="C136" s="8">
        <v>1099</v>
      </c>
      <c r="D136" s="17">
        <v>38</v>
      </c>
      <c r="E136" s="8"/>
      <c r="F136" s="14"/>
      <c r="G136" s="23">
        <f t="shared" si="2"/>
        <v>161822.85</v>
      </c>
      <c r="H136" s="85" t="s">
        <v>3255</v>
      </c>
      <c r="I136" s="113"/>
      <c r="J136" s="113"/>
      <c r="K136" s="113"/>
    </row>
    <row r="137" spans="1:11">
      <c r="A137" s="7">
        <v>43026</v>
      </c>
      <c r="B137" s="1" t="s">
        <v>3256</v>
      </c>
      <c r="C137" s="8">
        <v>0</v>
      </c>
      <c r="D137" s="17"/>
      <c r="E137" s="8"/>
      <c r="F137" s="14"/>
      <c r="G137" s="23">
        <f t="shared" si="2"/>
        <v>161822.85</v>
      </c>
      <c r="H137" s="85"/>
      <c r="I137" s="113"/>
      <c r="J137" s="113"/>
      <c r="K137" s="113"/>
    </row>
    <row r="138" spans="1:11">
      <c r="A138" s="7">
        <v>43026</v>
      </c>
      <c r="B138" s="1" t="s">
        <v>3257</v>
      </c>
      <c r="C138" s="8">
        <v>100000</v>
      </c>
      <c r="D138" s="17">
        <v>52</v>
      </c>
      <c r="E138" s="8"/>
      <c r="F138" s="14"/>
      <c r="G138" s="23">
        <f t="shared" si="2"/>
        <v>261822.85</v>
      </c>
      <c r="H138" s="85" t="s">
        <v>3258</v>
      </c>
      <c r="I138" s="113"/>
      <c r="J138" s="113"/>
      <c r="K138" s="113"/>
    </row>
    <row r="139" spans="1:11">
      <c r="A139" s="7">
        <v>43026</v>
      </c>
      <c r="B139" s="1" t="s">
        <v>3259</v>
      </c>
      <c r="C139" s="8">
        <v>0</v>
      </c>
      <c r="D139" s="17"/>
      <c r="E139" s="8"/>
      <c r="F139" s="14"/>
      <c r="G139" s="23">
        <f t="shared" si="2"/>
        <v>261822.85</v>
      </c>
      <c r="H139" s="85"/>
      <c r="I139" s="113"/>
      <c r="J139" s="113"/>
      <c r="K139" s="113"/>
    </row>
    <row r="140" spans="1:11">
      <c r="A140" s="7">
        <v>43026</v>
      </c>
      <c r="B140" s="1" t="s">
        <v>3260</v>
      </c>
      <c r="C140" s="8">
        <v>19241.07</v>
      </c>
      <c r="D140" s="17">
        <v>49</v>
      </c>
      <c r="E140" s="8"/>
      <c r="F140" s="14"/>
      <c r="G140" s="23">
        <f t="shared" si="2"/>
        <v>281063.92</v>
      </c>
      <c r="H140" s="85" t="s">
        <v>3261</v>
      </c>
      <c r="I140" s="113"/>
      <c r="J140" s="113"/>
      <c r="K140" s="113"/>
    </row>
    <row r="141" spans="1:11">
      <c r="A141" s="7">
        <v>43026</v>
      </c>
      <c r="B141" s="1" t="s">
        <v>3262</v>
      </c>
      <c r="C141" s="8">
        <v>1083</v>
      </c>
      <c r="D141" s="17">
        <v>51</v>
      </c>
      <c r="E141" s="8"/>
      <c r="F141" s="14"/>
      <c r="G141" s="23">
        <f t="shared" si="2"/>
        <v>282146.92</v>
      </c>
      <c r="H141" s="85" t="s">
        <v>3263</v>
      </c>
      <c r="I141" s="113"/>
      <c r="J141" s="113"/>
      <c r="K141" s="113"/>
    </row>
    <row r="142" spans="1:11">
      <c r="A142" s="7">
        <v>43026</v>
      </c>
      <c r="B142" s="1" t="s">
        <v>3264</v>
      </c>
      <c r="C142" s="8">
        <v>1970</v>
      </c>
      <c r="D142" s="17">
        <v>48</v>
      </c>
      <c r="E142" s="8"/>
      <c r="F142" s="14"/>
      <c r="G142" s="23">
        <f t="shared" si="2"/>
        <v>284116.92</v>
      </c>
      <c r="H142" s="85" t="s">
        <v>3265</v>
      </c>
      <c r="I142" s="113"/>
      <c r="J142" s="113"/>
      <c r="K142" s="113"/>
    </row>
    <row r="143" spans="1:11">
      <c r="A143" s="7">
        <v>43027</v>
      </c>
      <c r="B143" s="1" t="s">
        <v>3266</v>
      </c>
      <c r="C143" s="8"/>
      <c r="D143" s="17"/>
      <c r="E143" s="8">
        <v>140700</v>
      </c>
      <c r="F143" s="14">
        <v>9</v>
      </c>
      <c r="G143" s="23">
        <f t="shared" si="2"/>
        <v>143416.91999999998</v>
      </c>
      <c r="H143" s="85"/>
      <c r="I143" s="113"/>
      <c r="J143" s="113"/>
      <c r="K143" s="113"/>
    </row>
    <row r="144" spans="1:11">
      <c r="A144" s="3">
        <v>43027</v>
      </c>
      <c r="B144" s="6" t="s">
        <v>3267</v>
      </c>
      <c r="C144" s="5"/>
      <c r="D144" s="17"/>
      <c r="E144" s="5">
        <v>28.02</v>
      </c>
      <c r="F144" s="14">
        <v>19</v>
      </c>
      <c r="G144" s="19">
        <f t="shared" si="2"/>
        <v>143388.9</v>
      </c>
      <c r="H144" s="85"/>
      <c r="I144" s="113"/>
      <c r="J144" s="113"/>
      <c r="K144" s="113"/>
    </row>
    <row r="145" spans="1:11">
      <c r="A145" s="7">
        <v>43027</v>
      </c>
      <c r="B145" s="1" t="s">
        <v>3268</v>
      </c>
      <c r="C145" s="8">
        <v>11388.72</v>
      </c>
      <c r="D145" s="17">
        <v>50</v>
      </c>
      <c r="E145" s="8"/>
      <c r="F145" s="14"/>
      <c r="G145" s="23">
        <f t="shared" si="2"/>
        <v>154777.62</v>
      </c>
      <c r="H145" s="85" t="s">
        <v>3269</v>
      </c>
      <c r="I145" s="113"/>
      <c r="J145" s="113"/>
      <c r="K145" s="113"/>
    </row>
    <row r="146" spans="1:11">
      <c r="A146" s="3">
        <v>43027</v>
      </c>
      <c r="B146" s="4" t="s">
        <v>3270</v>
      </c>
      <c r="C146" s="5"/>
      <c r="D146" s="17"/>
      <c r="E146" s="5">
        <v>175.09</v>
      </c>
      <c r="F146" s="14">
        <v>19</v>
      </c>
      <c r="G146" s="19">
        <f t="shared" si="2"/>
        <v>154602.53</v>
      </c>
      <c r="H146" s="85"/>
      <c r="I146" s="113"/>
      <c r="J146" s="113"/>
      <c r="K146" s="113"/>
    </row>
    <row r="147" spans="1:11">
      <c r="A147" s="3">
        <v>43027</v>
      </c>
      <c r="B147" s="4" t="s">
        <v>3271</v>
      </c>
      <c r="C147" s="5"/>
      <c r="D147" s="17"/>
      <c r="E147" s="5">
        <v>36.520000000000003</v>
      </c>
      <c r="F147" s="14">
        <v>19</v>
      </c>
      <c r="G147" s="19">
        <f t="shared" si="2"/>
        <v>154566.01</v>
      </c>
      <c r="H147" s="85"/>
      <c r="I147" s="113"/>
      <c r="J147" s="113"/>
      <c r="K147" s="113"/>
    </row>
    <row r="148" spans="1:11">
      <c r="A148" s="3">
        <v>43027</v>
      </c>
      <c r="B148" s="6" t="s">
        <v>3272</v>
      </c>
      <c r="C148" s="5"/>
      <c r="D148" s="17"/>
      <c r="E148" s="5">
        <v>5.84</v>
      </c>
      <c r="F148" s="14">
        <v>19</v>
      </c>
      <c r="G148" s="19">
        <f t="shared" si="2"/>
        <v>154560.17000000001</v>
      </c>
      <c r="H148" s="85"/>
      <c r="I148" s="113"/>
      <c r="J148" s="113"/>
      <c r="K148" s="113"/>
    </row>
    <row r="149" spans="1:11">
      <c r="A149" s="7">
        <v>43027</v>
      </c>
      <c r="B149" s="1" t="s">
        <v>3273</v>
      </c>
      <c r="C149" s="8">
        <v>50000</v>
      </c>
      <c r="D149" s="17">
        <v>56</v>
      </c>
      <c r="E149" s="8"/>
      <c r="F149" s="14"/>
      <c r="G149" s="23">
        <f t="shared" si="2"/>
        <v>204560.17</v>
      </c>
      <c r="H149" s="85" t="s">
        <v>3274</v>
      </c>
      <c r="I149" s="113"/>
      <c r="J149" s="113"/>
      <c r="K149" s="113"/>
    </row>
    <row r="150" spans="1:11">
      <c r="A150" s="7">
        <v>43027</v>
      </c>
      <c r="B150" s="1" t="s">
        <v>3275</v>
      </c>
      <c r="C150" s="8">
        <v>6410</v>
      </c>
      <c r="D150" s="17">
        <v>53</v>
      </c>
      <c r="E150" s="8"/>
      <c r="F150" s="14"/>
      <c r="G150" s="23">
        <f t="shared" si="2"/>
        <v>210970.17</v>
      </c>
      <c r="H150" s="85" t="s">
        <v>3276</v>
      </c>
      <c r="I150" s="113"/>
      <c r="J150" s="113"/>
      <c r="K150" s="113"/>
    </row>
    <row r="151" spans="1:11">
      <c r="A151" s="7">
        <v>43027</v>
      </c>
      <c r="B151" s="1" t="s">
        <v>3277</v>
      </c>
      <c r="C151" s="8"/>
      <c r="D151" s="17"/>
      <c r="E151" s="8">
        <v>144125.28</v>
      </c>
      <c r="F151" s="14">
        <v>10</v>
      </c>
      <c r="G151" s="23">
        <f t="shared" si="2"/>
        <v>66844.890000000014</v>
      </c>
      <c r="H151" s="85"/>
      <c r="I151" s="113"/>
      <c r="J151" s="113"/>
      <c r="K151" s="113"/>
    </row>
    <row r="152" spans="1:11">
      <c r="A152" s="7">
        <v>43027</v>
      </c>
      <c r="B152" s="1" t="s">
        <v>3278</v>
      </c>
      <c r="C152" s="8">
        <v>2345</v>
      </c>
      <c r="D152" s="17">
        <v>54</v>
      </c>
      <c r="E152" s="8"/>
      <c r="F152" s="14"/>
      <c r="G152" s="23">
        <f t="shared" si="2"/>
        <v>69189.890000000014</v>
      </c>
      <c r="H152" s="85" t="s">
        <v>3279</v>
      </c>
      <c r="I152" s="113"/>
      <c r="J152" s="113"/>
      <c r="K152" s="113"/>
    </row>
    <row r="153" spans="1:11">
      <c r="A153" s="7">
        <v>43027</v>
      </c>
      <c r="B153" s="1" t="s">
        <v>3280</v>
      </c>
      <c r="C153" s="8">
        <v>2460</v>
      </c>
      <c r="D153" s="17">
        <v>59</v>
      </c>
      <c r="E153" s="8"/>
      <c r="F153" s="14"/>
      <c r="G153" s="23">
        <f t="shared" si="2"/>
        <v>71649.890000000014</v>
      </c>
      <c r="H153" s="85" t="s">
        <v>3281</v>
      </c>
      <c r="I153" s="113"/>
      <c r="J153" s="113"/>
      <c r="K153" s="113"/>
    </row>
    <row r="154" spans="1:11">
      <c r="A154" s="7">
        <v>43028</v>
      </c>
      <c r="B154" s="1" t="s">
        <v>3282</v>
      </c>
      <c r="C154" s="8">
        <v>20018.91</v>
      </c>
      <c r="D154" s="17">
        <v>58</v>
      </c>
      <c r="E154" s="8"/>
      <c r="F154" s="14"/>
      <c r="G154" s="23">
        <f t="shared" si="2"/>
        <v>91668.800000000017</v>
      </c>
      <c r="H154" s="85" t="s">
        <v>3283</v>
      </c>
      <c r="I154" s="113"/>
      <c r="J154" s="113"/>
      <c r="K154" s="113"/>
    </row>
    <row r="155" spans="1:11">
      <c r="A155" s="3">
        <v>43028</v>
      </c>
      <c r="B155" s="6" t="s">
        <v>3284</v>
      </c>
      <c r="C155" s="5"/>
      <c r="D155" s="17"/>
      <c r="E155" s="5">
        <v>63.87</v>
      </c>
      <c r="F155" s="14">
        <v>19</v>
      </c>
      <c r="G155" s="19">
        <f t="shared" si="2"/>
        <v>91604.930000000022</v>
      </c>
      <c r="H155" s="85"/>
      <c r="I155" s="113"/>
      <c r="J155" s="113"/>
      <c r="K155" s="113"/>
    </row>
    <row r="156" spans="1:11">
      <c r="A156" s="3">
        <v>43028</v>
      </c>
      <c r="B156" s="4" t="s">
        <v>3285</v>
      </c>
      <c r="C156" s="5"/>
      <c r="D156" s="17"/>
      <c r="E156" s="5">
        <v>399.21</v>
      </c>
      <c r="F156" s="14">
        <v>19</v>
      </c>
      <c r="G156" s="19">
        <f t="shared" si="2"/>
        <v>91205.720000000016</v>
      </c>
      <c r="H156" s="85"/>
      <c r="I156" s="113"/>
      <c r="J156" s="113"/>
      <c r="K156" s="113"/>
    </row>
    <row r="157" spans="1:11">
      <c r="A157" s="3">
        <v>43028</v>
      </c>
      <c r="B157" s="4" t="s">
        <v>3286</v>
      </c>
      <c r="C157" s="5"/>
      <c r="D157" s="17"/>
      <c r="E157" s="5">
        <v>17.84</v>
      </c>
      <c r="F157" s="14">
        <v>19</v>
      </c>
      <c r="G157" s="19">
        <f t="shared" si="2"/>
        <v>91187.880000000019</v>
      </c>
      <c r="H157" s="85"/>
      <c r="I157" s="113"/>
      <c r="J157" s="113"/>
      <c r="K157" s="113"/>
    </row>
    <row r="158" spans="1:11">
      <c r="A158" s="3">
        <v>43028</v>
      </c>
      <c r="B158" s="6" t="s">
        <v>3287</v>
      </c>
      <c r="C158" s="5"/>
      <c r="D158" s="17"/>
      <c r="E158" s="5">
        <v>2.85</v>
      </c>
      <c r="F158" s="14">
        <v>19</v>
      </c>
      <c r="G158" s="19">
        <f t="shared" si="2"/>
        <v>91185.030000000013</v>
      </c>
      <c r="H158" s="85"/>
      <c r="I158" s="113"/>
      <c r="J158" s="113"/>
      <c r="K158" s="113"/>
    </row>
    <row r="159" spans="1:11">
      <c r="A159" s="7">
        <v>43028</v>
      </c>
      <c r="B159" s="1" t="s">
        <v>3288</v>
      </c>
      <c r="C159" s="8"/>
      <c r="D159" s="17"/>
      <c r="E159" s="8">
        <v>81000</v>
      </c>
      <c r="F159" s="14">
        <v>11</v>
      </c>
      <c r="G159" s="23">
        <f t="shared" si="2"/>
        <v>10185.030000000013</v>
      </c>
      <c r="H159" s="85" t="s">
        <v>3289</v>
      </c>
      <c r="I159" s="113"/>
      <c r="J159" s="113" t="s">
        <v>3290</v>
      </c>
      <c r="K159" s="113"/>
    </row>
    <row r="160" spans="1:11">
      <c r="A160" s="7">
        <v>43028</v>
      </c>
      <c r="B160" s="1" t="s">
        <v>3291</v>
      </c>
      <c r="C160" s="8">
        <v>3250</v>
      </c>
      <c r="D160" s="17">
        <v>65</v>
      </c>
      <c r="E160" s="8"/>
      <c r="F160" s="14"/>
      <c r="G160" s="23">
        <f t="shared" si="2"/>
        <v>13435.030000000013</v>
      </c>
      <c r="H160" s="85" t="s">
        <v>3292</v>
      </c>
      <c r="I160" s="113"/>
      <c r="J160" s="113"/>
      <c r="K160" s="113"/>
    </row>
    <row r="161" spans="1:11">
      <c r="A161" s="7">
        <v>43028</v>
      </c>
      <c r="B161" s="1" t="s">
        <v>3293</v>
      </c>
      <c r="C161" s="8">
        <v>2125</v>
      </c>
      <c r="D161" s="17"/>
      <c r="E161" s="8"/>
      <c r="F161" s="14"/>
      <c r="G161" s="23">
        <f t="shared" si="2"/>
        <v>15560.030000000013</v>
      </c>
      <c r="H161" s="85"/>
      <c r="I161" s="113"/>
      <c r="J161" s="113"/>
      <c r="K161" s="113"/>
    </row>
    <row r="162" spans="1:11">
      <c r="A162" s="7">
        <v>43028</v>
      </c>
      <c r="B162" s="1" t="s">
        <v>3294</v>
      </c>
      <c r="C162" s="8">
        <v>5473</v>
      </c>
      <c r="D162" s="17">
        <v>61</v>
      </c>
      <c r="E162" s="8"/>
      <c r="F162" s="14"/>
      <c r="G162" s="23">
        <f>+G161+C162-E162</f>
        <v>21033.030000000013</v>
      </c>
      <c r="H162" s="85" t="s">
        <v>3295</v>
      </c>
      <c r="I162" s="113"/>
      <c r="J162" s="113"/>
      <c r="K162" s="113"/>
    </row>
    <row r="163" spans="1:11">
      <c r="A163" s="7">
        <v>43031</v>
      </c>
      <c r="B163" s="1" t="s">
        <v>3296</v>
      </c>
      <c r="C163" s="8"/>
      <c r="D163" s="17"/>
      <c r="E163" s="8">
        <v>389.01</v>
      </c>
      <c r="F163" s="14">
        <v>12</v>
      </c>
      <c r="G163" s="23">
        <f t="shared" ref="G163:G226" si="3">+G162+C163-E163</f>
        <v>20644.020000000015</v>
      </c>
      <c r="H163" s="85" t="s">
        <v>3297</v>
      </c>
      <c r="I163" s="113"/>
      <c r="J163" s="113" t="s">
        <v>3298</v>
      </c>
      <c r="K163" s="113"/>
    </row>
    <row r="164" spans="1:11">
      <c r="A164" s="7">
        <v>43031</v>
      </c>
      <c r="B164" s="1" t="s">
        <v>3299</v>
      </c>
      <c r="C164" s="8"/>
      <c r="D164" s="17"/>
      <c r="E164" s="8">
        <v>4142.49</v>
      </c>
      <c r="F164" s="14">
        <v>13</v>
      </c>
      <c r="G164" s="23">
        <f t="shared" si="3"/>
        <v>16501.530000000013</v>
      </c>
      <c r="H164" s="85" t="s">
        <v>3300</v>
      </c>
      <c r="I164" s="113"/>
      <c r="J164" s="113" t="s">
        <v>3301</v>
      </c>
      <c r="K164" s="113"/>
    </row>
    <row r="165" spans="1:11">
      <c r="A165" s="7">
        <v>43031</v>
      </c>
      <c r="B165" s="1" t="s">
        <v>3302</v>
      </c>
      <c r="C165" s="8"/>
      <c r="D165" s="17"/>
      <c r="E165" s="8">
        <v>1841.64</v>
      </c>
      <c r="F165" s="14">
        <v>14</v>
      </c>
      <c r="G165" s="23">
        <f t="shared" si="3"/>
        <v>14659.890000000014</v>
      </c>
      <c r="H165" s="85" t="s">
        <v>3303</v>
      </c>
      <c r="I165" s="113"/>
      <c r="J165" s="113" t="s">
        <v>3304</v>
      </c>
      <c r="K165" s="113"/>
    </row>
    <row r="166" spans="1:11">
      <c r="A166" s="7">
        <v>43031</v>
      </c>
      <c r="B166" s="1" t="s">
        <v>3305</v>
      </c>
      <c r="C166" s="8"/>
      <c r="D166" s="17"/>
      <c r="E166" s="8">
        <v>547.53</v>
      </c>
      <c r="F166" s="14">
        <v>15</v>
      </c>
      <c r="G166" s="23">
        <f t="shared" si="3"/>
        <v>14112.360000000013</v>
      </c>
      <c r="H166" s="85" t="s">
        <v>3306</v>
      </c>
      <c r="I166" s="113"/>
      <c r="J166" s="113" t="s">
        <v>3307</v>
      </c>
      <c r="K166" s="113"/>
    </row>
    <row r="167" spans="1:11">
      <c r="A167" s="7">
        <v>43031</v>
      </c>
      <c r="B167" s="1" t="s">
        <v>3308</v>
      </c>
      <c r="C167" s="8"/>
      <c r="D167" s="17"/>
      <c r="E167" s="8">
        <v>799.44</v>
      </c>
      <c r="F167" s="14">
        <v>16</v>
      </c>
      <c r="G167" s="23">
        <f t="shared" si="3"/>
        <v>13312.920000000013</v>
      </c>
      <c r="H167" s="85" t="s">
        <v>3309</v>
      </c>
      <c r="I167" s="113"/>
      <c r="J167" s="113" t="s">
        <v>3310</v>
      </c>
      <c r="K167" s="113"/>
    </row>
    <row r="168" spans="1:11">
      <c r="A168" s="7">
        <v>43031</v>
      </c>
      <c r="B168" s="1" t="s">
        <v>3311</v>
      </c>
      <c r="C168" s="8">
        <v>9340.69</v>
      </c>
      <c r="D168" s="17">
        <v>60</v>
      </c>
      <c r="E168" s="8"/>
      <c r="F168" s="14"/>
      <c r="G168" s="23">
        <f t="shared" si="3"/>
        <v>22653.610000000015</v>
      </c>
      <c r="H168" s="85" t="s">
        <v>3312</v>
      </c>
      <c r="I168" s="113"/>
      <c r="J168" s="113"/>
      <c r="K168" s="113"/>
    </row>
    <row r="169" spans="1:11">
      <c r="A169" s="3">
        <v>43031</v>
      </c>
      <c r="B169" s="4" t="s">
        <v>3313</v>
      </c>
      <c r="C169" s="5"/>
      <c r="D169" s="17"/>
      <c r="E169" s="5">
        <v>202.69</v>
      </c>
      <c r="F169" s="14">
        <v>19</v>
      </c>
      <c r="G169" s="19">
        <f t="shared" si="3"/>
        <v>22450.920000000016</v>
      </c>
      <c r="H169" s="85"/>
      <c r="I169" s="113"/>
      <c r="J169" s="113"/>
      <c r="K169" s="113"/>
    </row>
    <row r="170" spans="1:11">
      <c r="A170" s="3">
        <v>43031</v>
      </c>
      <c r="B170" s="6" t="s">
        <v>3314</v>
      </c>
      <c r="C170" s="5"/>
      <c r="D170" s="17"/>
      <c r="E170" s="5">
        <v>32.43</v>
      </c>
      <c r="F170" s="14">
        <v>19</v>
      </c>
      <c r="G170" s="19">
        <f t="shared" si="3"/>
        <v>22418.490000000016</v>
      </c>
      <c r="H170" s="85"/>
      <c r="I170" s="113"/>
      <c r="J170" s="113"/>
      <c r="K170" s="113"/>
    </row>
    <row r="171" spans="1:11">
      <c r="A171" s="7">
        <v>43031</v>
      </c>
      <c r="B171" s="1" t="s">
        <v>3315</v>
      </c>
      <c r="C171" s="8">
        <v>1970</v>
      </c>
      <c r="D171" s="17">
        <v>62</v>
      </c>
      <c r="G171" s="23">
        <f t="shared" si="3"/>
        <v>24388.490000000016</v>
      </c>
      <c r="H171" s="85" t="s">
        <v>3316</v>
      </c>
      <c r="I171" s="113"/>
      <c r="J171" s="113"/>
      <c r="K171" s="113"/>
    </row>
    <row r="172" spans="1:11">
      <c r="A172" s="7">
        <v>43031</v>
      </c>
      <c r="B172" s="1" t="s">
        <v>3317</v>
      </c>
      <c r="C172" s="8">
        <v>0</v>
      </c>
      <c r="D172" s="17"/>
      <c r="E172" s="122"/>
      <c r="F172" s="125"/>
      <c r="G172" s="23">
        <f t="shared" si="3"/>
        <v>24388.490000000016</v>
      </c>
      <c r="H172" s="85"/>
      <c r="I172" s="113"/>
      <c r="J172" s="113"/>
      <c r="K172" s="113"/>
    </row>
    <row r="173" spans="1:11">
      <c r="A173" s="7">
        <v>43031</v>
      </c>
      <c r="B173" s="1" t="s">
        <v>3318</v>
      </c>
      <c r="C173" s="8">
        <v>3320</v>
      </c>
      <c r="D173" s="17">
        <v>64</v>
      </c>
      <c r="E173" s="122"/>
      <c r="F173" s="125"/>
      <c r="G173" s="23">
        <f t="shared" si="3"/>
        <v>27708.490000000016</v>
      </c>
      <c r="H173" s="85" t="s">
        <v>3319</v>
      </c>
      <c r="I173" s="113"/>
      <c r="J173" s="113"/>
      <c r="K173" s="113"/>
    </row>
    <row r="174" spans="1:11">
      <c r="A174" s="7">
        <v>43031</v>
      </c>
      <c r="B174" s="1" t="s">
        <v>3320</v>
      </c>
      <c r="C174" s="8">
        <v>68000</v>
      </c>
      <c r="D174" s="17">
        <v>73</v>
      </c>
      <c r="E174" s="122"/>
      <c r="F174" s="125"/>
      <c r="G174" s="23">
        <f t="shared" si="3"/>
        <v>95708.49000000002</v>
      </c>
      <c r="H174" s="85" t="s">
        <v>3321</v>
      </c>
      <c r="I174" s="113"/>
      <c r="J174" s="113"/>
      <c r="K174" s="113"/>
    </row>
    <row r="175" spans="1:11">
      <c r="A175" s="7">
        <v>43031</v>
      </c>
      <c r="B175" s="1" t="s">
        <v>3322</v>
      </c>
      <c r="C175" s="8">
        <v>0</v>
      </c>
      <c r="D175" s="17"/>
      <c r="E175" s="122"/>
      <c r="F175" s="125"/>
      <c r="G175" s="23">
        <f t="shared" si="3"/>
        <v>95708.49000000002</v>
      </c>
      <c r="H175" s="85"/>
      <c r="I175" s="113"/>
      <c r="J175" s="113"/>
      <c r="K175" s="113"/>
    </row>
    <row r="176" spans="1:11">
      <c r="A176" s="7">
        <v>43031</v>
      </c>
      <c r="B176" s="1" t="s">
        <v>3323</v>
      </c>
      <c r="C176" s="8">
        <v>1169</v>
      </c>
      <c r="D176" s="17">
        <v>68</v>
      </c>
      <c r="E176" s="122"/>
      <c r="F176" s="125"/>
      <c r="G176" s="23">
        <f t="shared" si="3"/>
        <v>96877.49000000002</v>
      </c>
      <c r="H176" s="85" t="s">
        <v>3324</v>
      </c>
      <c r="I176" s="113"/>
      <c r="J176" s="113"/>
      <c r="K176" s="113"/>
    </row>
    <row r="177" spans="1:11">
      <c r="A177" s="7">
        <v>43031</v>
      </c>
      <c r="B177" s="1" t="s">
        <v>3325</v>
      </c>
      <c r="C177" s="8">
        <v>2040</v>
      </c>
      <c r="D177" s="17">
        <v>69</v>
      </c>
      <c r="E177" s="122"/>
      <c r="F177" s="125"/>
      <c r="G177" s="23">
        <f t="shared" si="3"/>
        <v>98917.49000000002</v>
      </c>
      <c r="H177" s="85" t="s">
        <v>3326</v>
      </c>
      <c r="I177" s="113"/>
      <c r="J177" s="113"/>
      <c r="K177" s="113"/>
    </row>
    <row r="178" spans="1:11">
      <c r="A178" s="7">
        <v>43031</v>
      </c>
      <c r="B178" s="1" t="s">
        <v>3327</v>
      </c>
      <c r="C178" s="8">
        <v>2315</v>
      </c>
      <c r="D178" s="17">
        <v>70</v>
      </c>
      <c r="E178" s="122"/>
      <c r="F178" s="125"/>
      <c r="G178" s="23">
        <f t="shared" si="3"/>
        <v>101232.49000000002</v>
      </c>
      <c r="H178" s="85" t="s">
        <v>3328</v>
      </c>
      <c r="I178" s="113"/>
      <c r="J178" s="113"/>
      <c r="K178" s="113"/>
    </row>
    <row r="179" spans="1:11">
      <c r="A179" s="7">
        <v>43031</v>
      </c>
      <c r="B179" s="1" t="s">
        <v>3329</v>
      </c>
      <c r="C179" s="8">
        <v>220000</v>
      </c>
      <c r="D179" s="17">
        <v>67</v>
      </c>
      <c r="E179" s="122"/>
      <c r="F179" s="125"/>
      <c r="G179" s="23">
        <f t="shared" si="3"/>
        <v>321232.49</v>
      </c>
      <c r="H179" s="85" t="s">
        <v>3330</v>
      </c>
      <c r="I179" s="113"/>
      <c r="J179" s="113"/>
      <c r="K179" s="113"/>
    </row>
    <row r="180" spans="1:11">
      <c r="A180" s="7">
        <v>43032</v>
      </c>
      <c r="B180" s="1" t="s">
        <v>3331</v>
      </c>
      <c r="C180" s="8">
        <v>11770.55</v>
      </c>
      <c r="D180" s="17">
        <v>66</v>
      </c>
      <c r="E180" s="8"/>
      <c r="F180" s="14"/>
      <c r="G180" s="23">
        <f t="shared" si="3"/>
        <v>333003.03999999998</v>
      </c>
      <c r="H180" s="85" t="s">
        <v>3332</v>
      </c>
      <c r="I180" s="113"/>
      <c r="J180" s="113"/>
      <c r="K180" s="113"/>
    </row>
    <row r="181" spans="1:11">
      <c r="A181" s="3">
        <v>43032</v>
      </c>
      <c r="B181" s="4" t="s">
        <v>3333</v>
      </c>
      <c r="C181" s="5"/>
      <c r="D181" s="17"/>
      <c r="E181" s="5">
        <v>67.069999999999993</v>
      </c>
      <c r="F181" s="14">
        <v>19</v>
      </c>
      <c r="G181" s="23">
        <f t="shared" si="3"/>
        <v>332935.96999999997</v>
      </c>
      <c r="H181" s="85"/>
      <c r="I181" s="113"/>
      <c r="J181" s="113"/>
      <c r="K181" s="113"/>
    </row>
    <row r="182" spans="1:11">
      <c r="A182" s="3">
        <v>43032</v>
      </c>
      <c r="B182" s="6" t="s">
        <v>3334</v>
      </c>
      <c r="C182" s="5"/>
      <c r="D182" s="17"/>
      <c r="E182" s="5">
        <v>10.73</v>
      </c>
      <c r="F182" s="14">
        <v>19</v>
      </c>
      <c r="G182" s="23">
        <f t="shared" si="3"/>
        <v>332925.24</v>
      </c>
      <c r="H182" s="85"/>
      <c r="I182" s="113"/>
      <c r="J182" s="113"/>
      <c r="K182" s="113"/>
    </row>
    <row r="183" spans="1:11">
      <c r="A183" s="3">
        <v>43032</v>
      </c>
      <c r="B183" s="4" t="s">
        <v>3335</v>
      </c>
      <c r="C183" s="5"/>
      <c r="D183" s="17"/>
      <c r="E183" s="5">
        <v>95.48</v>
      </c>
      <c r="F183" s="14">
        <v>19</v>
      </c>
      <c r="G183" s="23">
        <f t="shared" si="3"/>
        <v>332829.76</v>
      </c>
      <c r="H183" s="85"/>
      <c r="I183" s="113"/>
      <c r="J183" s="113"/>
      <c r="K183" s="113"/>
    </row>
    <row r="184" spans="1:11">
      <c r="A184" s="3">
        <v>43032</v>
      </c>
      <c r="B184" s="6" t="s">
        <v>3336</v>
      </c>
      <c r="C184" s="5"/>
      <c r="D184" s="17"/>
      <c r="E184" s="5">
        <v>15.28</v>
      </c>
      <c r="F184" s="14">
        <v>19</v>
      </c>
      <c r="G184" s="23">
        <f t="shared" si="3"/>
        <v>332814.48</v>
      </c>
      <c r="H184" s="85"/>
      <c r="I184" s="113"/>
      <c r="J184" s="113"/>
      <c r="K184" s="113"/>
    </row>
    <row r="185" spans="1:11">
      <c r="A185" s="3">
        <v>43032</v>
      </c>
      <c r="B185" s="6" t="s">
        <v>3337</v>
      </c>
      <c r="C185" s="5"/>
      <c r="D185" s="17"/>
      <c r="E185" s="5">
        <v>23.84</v>
      </c>
      <c r="F185" s="14">
        <v>19</v>
      </c>
      <c r="G185" s="23">
        <f t="shared" si="3"/>
        <v>332790.63999999996</v>
      </c>
      <c r="H185" s="85"/>
      <c r="I185" s="113"/>
      <c r="J185" s="113"/>
      <c r="K185" s="113"/>
    </row>
    <row r="186" spans="1:11">
      <c r="A186" s="3">
        <v>43032</v>
      </c>
      <c r="B186" s="4" t="s">
        <v>3338</v>
      </c>
      <c r="C186" s="5"/>
      <c r="D186" s="17"/>
      <c r="E186" s="5">
        <v>149</v>
      </c>
      <c r="F186" s="14">
        <v>19</v>
      </c>
      <c r="G186" s="23">
        <f t="shared" si="3"/>
        <v>332641.63999999996</v>
      </c>
      <c r="H186" s="85"/>
      <c r="I186" s="113"/>
      <c r="J186" s="113"/>
      <c r="K186" s="113"/>
    </row>
    <row r="187" spans="1:11">
      <c r="A187" s="7">
        <v>43032</v>
      </c>
      <c r="B187" s="1" t="s">
        <v>3339</v>
      </c>
      <c r="C187" s="8">
        <v>1169</v>
      </c>
      <c r="D187" s="17">
        <v>71</v>
      </c>
      <c r="E187" s="8"/>
      <c r="F187" s="14"/>
      <c r="G187" s="23">
        <f t="shared" si="3"/>
        <v>333810.63999999996</v>
      </c>
      <c r="H187" s="85" t="s">
        <v>3340</v>
      </c>
      <c r="I187" s="113"/>
      <c r="J187" s="113"/>
      <c r="K187" s="113"/>
    </row>
    <row r="188" spans="1:11">
      <c r="A188" s="7">
        <v>43032</v>
      </c>
      <c r="B188" s="1" t="s">
        <v>3341</v>
      </c>
      <c r="C188" s="8">
        <v>2040</v>
      </c>
      <c r="D188" s="17">
        <v>74</v>
      </c>
      <c r="E188" s="8"/>
      <c r="F188" s="14"/>
      <c r="G188" s="23">
        <f t="shared" si="3"/>
        <v>335850.63999999996</v>
      </c>
      <c r="H188" s="85" t="s">
        <v>3342</v>
      </c>
      <c r="I188" s="113"/>
      <c r="J188" s="113"/>
      <c r="K188" s="113"/>
    </row>
    <row r="189" spans="1:11">
      <c r="A189" s="7">
        <v>43032</v>
      </c>
      <c r="B189" s="1" t="s">
        <v>3343</v>
      </c>
      <c r="C189" s="8">
        <v>2390</v>
      </c>
      <c r="D189" s="17">
        <v>75</v>
      </c>
      <c r="E189" s="8"/>
      <c r="F189" s="14"/>
      <c r="G189" s="23">
        <f t="shared" si="3"/>
        <v>338240.63999999996</v>
      </c>
      <c r="H189" s="85" t="s">
        <v>3342</v>
      </c>
      <c r="I189" s="113"/>
      <c r="J189" s="113"/>
      <c r="K189" s="113"/>
    </row>
    <row r="190" spans="1:11">
      <c r="A190" s="7">
        <v>43032</v>
      </c>
      <c r="B190" s="1" t="s">
        <v>3344</v>
      </c>
      <c r="C190" s="8">
        <v>3320</v>
      </c>
      <c r="D190" s="17">
        <v>80</v>
      </c>
      <c r="E190" s="8"/>
      <c r="F190" s="14"/>
      <c r="G190" s="23">
        <f t="shared" si="3"/>
        <v>341560.63999999996</v>
      </c>
      <c r="H190" s="85" t="s">
        <v>3345</v>
      </c>
      <c r="I190" s="113"/>
      <c r="J190" s="113"/>
      <c r="K190" s="113"/>
    </row>
    <row r="191" spans="1:11">
      <c r="A191" s="7">
        <v>43032</v>
      </c>
      <c r="B191" s="1" t="s">
        <v>3346</v>
      </c>
      <c r="C191" s="8">
        <v>500</v>
      </c>
      <c r="D191" s="17">
        <v>76</v>
      </c>
      <c r="E191" s="8"/>
      <c r="F191" s="14"/>
      <c r="G191" s="23">
        <f t="shared" si="3"/>
        <v>342060.63999999996</v>
      </c>
      <c r="H191" s="85" t="s">
        <v>3347</v>
      </c>
      <c r="I191" s="113"/>
      <c r="J191" s="113"/>
      <c r="K191" s="113"/>
    </row>
    <row r="192" spans="1:11">
      <c r="A192" s="7">
        <v>43033</v>
      </c>
      <c r="B192" s="1" t="s">
        <v>3348</v>
      </c>
      <c r="C192" s="8">
        <v>32013.72</v>
      </c>
      <c r="D192" s="17">
        <v>72</v>
      </c>
      <c r="E192" s="8"/>
      <c r="F192" s="14"/>
      <c r="G192" s="23">
        <f t="shared" si="3"/>
        <v>374074.36</v>
      </c>
      <c r="H192" s="85" t="s">
        <v>3349</v>
      </c>
      <c r="I192" s="113"/>
      <c r="J192" s="113"/>
      <c r="K192" s="113"/>
    </row>
    <row r="193" spans="1:11">
      <c r="A193" s="3">
        <v>43033</v>
      </c>
      <c r="B193" s="4" t="s">
        <v>3350</v>
      </c>
      <c r="C193" s="5"/>
      <c r="D193" s="17"/>
      <c r="E193" s="5">
        <v>593.26</v>
      </c>
      <c r="F193" s="14">
        <v>19</v>
      </c>
      <c r="G193" s="19">
        <f t="shared" si="3"/>
        <v>373481.1</v>
      </c>
      <c r="H193" s="85"/>
      <c r="I193" s="113"/>
      <c r="J193" s="113"/>
      <c r="K193" s="113"/>
    </row>
    <row r="194" spans="1:11">
      <c r="A194" s="3">
        <v>43033</v>
      </c>
      <c r="B194" s="6" t="s">
        <v>3351</v>
      </c>
      <c r="C194" s="5"/>
      <c r="D194" s="17"/>
      <c r="E194" s="5">
        <v>94.92</v>
      </c>
      <c r="F194" s="14">
        <v>19</v>
      </c>
      <c r="G194" s="19">
        <f t="shared" si="3"/>
        <v>373386.18</v>
      </c>
      <c r="H194" s="85"/>
      <c r="I194" s="113"/>
      <c r="J194" s="113"/>
      <c r="K194" s="113"/>
    </row>
    <row r="195" spans="1:11">
      <c r="A195" s="3">
        <v>43033</v>
      </c>
      <c r="B195" s="4" t="s">
        <v>3352</v>
      </c>
      <c r="C195" s="5"/>
      <c r="D195" s="17"/>
      <c r="E195" s="5">
        <v>51.42</v>
      </c>
      <c r="F195" s="14">
        <v>19</v>
      </c>
      <c r="G195" s="19">
        <f t="shared" si="3"/>
        <v>373334.76</v>
      </c>
      <c r="H195" s="85"/>
      <c r="I195" s="113"/>
      <c r="J195" s="113"/>
      <c r="K195" s="113"/>
    </row>
    <row r="196" spans="1:11">
      <c r="A196" s="3">
        <v>43033</v>
      </c>
      <c r="B196" s="6" t="s">
        <v>3353</v>
      </c>
      <c r="C196" s="5"/>
      <c r="D196" s="17"/>
      <c r="E196" s="5">
        <v>8.23</v>
      </c>
      <c r="F196" s="14">
        <v>19</v>
      </c>
      <c r="G196" s="19">
        <f t="shared" si="3"/>
        <v>373326.53</v>
      </c>
      <c r="H196" s="85"/>
      <c r="I196" s="113"/>
      <c r="J196" s="113"/>
      <c r="K196" s="113"/>
    </row>
    <row r="197" spans="1:11">
      <c r="A197" s="7">
        <v>43033</v>
      </c>
      <c r="B197" s="1" t="s">
        <v>3354</v>
      </c>
      <c r="C197" s="8">
        <v>19500</v>
      </c>
      <c r="D197" s="17">
        <v>79</v>
      </c>
      <c r="E197" s="8"/>
      <c r="F197" s="14"/>
      <c r="G197" s="23">
        <f t="shared" si="3"/>
        <v>392826.53</v>
      </c>
      <c r="H197" s="85" t="s">
        <v>3355</v>
      </c>
      <c r="I197" s="113"/>
      <c r="J197" s="113"/>
      <c r="K197" s="113"/>
    </row>
    <row r="198" spans="1:11">
      <c r="A198" s="7">
        <v>43033</v>
      </c>
      <c r="B198" s="1" t="s">
        <v>3356</v>
      </c>
      <c r="C198" s="8">
        <v>0</v>
      </c>
      <c r="D198" s="17"/>
      <c r="E198" s="8"/>
      <c r="F198" s="14"/>
      <c r="G198" s="23">
        <f t="shared" si="3"/>
        <v>392826.53</v>
      </c>
      <c r="H198" s="85"/>
      <c r="I198" s="113"/>
      <c r="J198" s="113"/>
      <c r="K198" s="113"/>
    </row>
    <row r="199" spans="1:11">
      <c r="A199" s="7">
        <v>43033</v>
      </c>
      <c r="B199" s="1" t="s">
        <v>3357</v>
      </c>
      <c r="C199" s="8">
        <v>8665.84</v>
      </c>
      <c r="D199" s="17"/>
      <c r="E199" s="8"/>
      <c r="F199" s="14"/>
      <c r="G199" s="23">
        <f t="shared" si="3"/>
        <v>401492.37000000005</v>
      </c>
      <c r="H199" s="85"/>
      <c r="I199" s="113"/>
      <c r="J199" s="113"/>
      <c r="K199" s="113"/>
    </row>
    <row r="200" spans="1:11">
      <c r="A200" s="7">
        <v>43033</v>
      </c>
      <c r="B200" s="1" t="s">
        <v>3358</v>
      </c>
      <c r="C200" s="8">
        <v>20000</v>
      </c>
      <c r="D200" s="17">
        <v>78</v>
      </c>
      <c r="E200" s="8"/>
      <c r="F200" s="14"/>
      <c r="G200" s="23">
        <f t="shared" si="3"/>
        <v>421492.37000000005</v>
      </c>
      <c r="H200" s="85" t="s">
        <v>3359</v>
      </c>
      <c r="I200" s="113"/>
      <c r="J200" s="113"/>
      <c r="K200" s="113"/>
    </row>
    <row r="201" spans="1:11">
      <c r="A201" s="3">
        <v>43033</v>
      </c>
      <c r="B201" s="4" t="s">
        <v>3360</v>
      </c>
      <c r="C201" s="5"/>
      <c r="D201" s="17"/>
      <c r="E201" s="5">
        <v>900</v>
      </c>
      <c r="F201" s="14">
        <v>19</v>
      </c>
      <c r="G201" s="19">
        <f t="shared" si="3"/>
        <v>420592.37000000005</v>
      </c>
      <c r="H201" s="85"/>
      <c r="I201" s="113"/>
      <c r="J201" s="113"/>
      <c r="K201" s="113"/>
    </row>
    <row r="202" spans="1:11">
      <c r="A202" s="3">
        <v>43033</v>
      </c>
      <c r="B202" s="6" t="s">
        <v>3361</v>
      </c>
      <c r="C202" s="5"/>
      <c r="D202" s="17"/>
      <c r="E202" s="5">
        <v>144</v>
      </c>
      <c r="F202" s="14">
        <v>19</v>
      </c>
      <c r="G202" s="19">
        <f t="shared" si="3"/>
        <v>420448.37000000005</v>
      </c>
      <c r="H202" s="85"/>
      <c r="I202" s="113"/>
      <c r="J202" s="113"/>
      <c r="K202" s="113"/>
    </row>
    <row r="203" spans="1:11">
      <c r="A203" s="7">
        <v>43034</v>
      </c>
      <c r="B203" s="1" t="s">
        <v>3362</v>
      </c>
      <c r="C203" s="8">
        <v>33933.72</v>
      </c>
      <c r="D203" s="17">
        <v>77</v>
      </c>
      <c r="E203" s="8"/>
      <c r="F203" s="14"/>
      <c r="G203" s="23">
        <f t="shared" si="3"/>
        <v>454382.09000000008</v>
      </c>
      <c r="H203" s="85" t="s">
        <v>3363</v>
      </c>
      <c r="I203" s="113"/>
      <c r="J203" s="113"/>
      <c r="K203" s="113"/>
    </row>
    <row r="204" spans="1:11">
      <c r="A204" s="3">
        <v>43034</v>
      </c>
      <c r="B204" s="4" t="s">
        <v>3364</v>
      </c>
      <c r="C204" s="5"/>
      <c r="D204" s="17"/>
      <c r="E204" s="5">
        <v>195.83</v>
      </c>
      <c r="F204" s="14">
        <v>19</v>
      </c>
      <c r="G204" s="19">
        <f t="shared" si="3"/>
        <v>454186.26000000007</v>
      </c>
      <c r="H204" s="85"/>
      <c r="I204" s="113"/>
      <c r="J204" s="113"/>
      <c r="K204" s="113"/>
    </row>
    <row r="205" spans="1:11">
      <c r="A205" s="3">
        <v>43034</v>
      </c>
      <c r="B205" s="6" t="s">
        <v>3365</v>
      </c>
      <c r="C205" s="5"/>
      <c r="D205" s="17"/>
      <c r="E205" s="5">
        <v>31.33</v>
      </c>
      <c r="F205" s="14">
        <v>19</v>
      </c>
      <c r="G205" s="19">
        <f t="shared" si="3"/>
        <v>454154.93000000005</v>
      </c>
      <c r="H205" s="85"/>
      <c r="I205" s="113"/>
      <c r="J205" s="113"/>
      <c r="K205" s="113"/>
    </row>
    <row r="206" spans="1:11">
      <c r="A206" s="3">
        <v>43034</v>
      </c>
      <c r="B206" s="4" t="s">
        <v>3366</v>
      </c>
      <c r="C206" s="5"/>
      <c r="D206" s="17"/>
      <c r="E206" s="5">
        <v>274</v>
      </c>
      <c r="F206" s="14">
        <v>19</v>
      </c>
      <c r="G206" s="19">
        <f t="shared" si="3"/>
        <v>453880.93000000005</v>
      </c>
      <c r="H206" s="85"/>
      <c r="I206" s="113"/>
      <c r="J206" s="113"/>
      <c r="K206" s="113"/>
    </row>
    <row r="207" spans="1:11">
      <c r="A207" s="3">
        <v>43034</v>
      </c>
      <c r="B207" s="6" t="s">
        <v>3367</v>
      </c>
      <c r="C207" s="5"/>
      <c r="D207" s="17"/>
      <c r="E207" s="5">
        <v>43.84</v>
      </c>
      <c r="F207" s="14">
        <v>19</v>
      </c>
      <c r="G207" s="19">
        <f t="shared" si="3"/>
        <v>453837.09</v>
      </c>
      <c r="H207" s="85"/>
      <c r="I207" s="113"/>
      <c r="J207" s="113"/>
      <c r="K207" s="113"/>
    </row>
    <row r="208" spans="1:11">
      <c r="A208" s="7">
        <v>43034</v>
      </c>
      <c r="B208" s="1" t="s">
        <v>3368</v>
      </c>
      <c r="C208" s="8">
        <v>3935</v>
      </c>
      <c r="D208" s="17"/>
      <c r="E208" s="8"/>
      <c r="F208" s="14"/>
      <c r="G208" s="23">
        <f t="shared" si="3"/>
        <v>457772.09</v>
      </c>
      <c r="H208" s="85" t="s">
        <v>3438</v>
      </c>
      <c r="I208" s="113"/>
      <c r="J208" s="113"/>
      <c r="K208" s="113"/>
    </row>
    <row r="209" spans="1:11">
      <c r="A209" s="7">
        <v>43034</v>
      </c>
      <c r="B209" s="1" t="s">
        <v>3369</v>
      </c>
      <c r="C209" s="8"/>
      <c r="D209" s="17"/>
      <c r="E209" s="8">
        <v>360125.28</v>
      </c>
      <c r="F209" s="14">
        <v>17</v>
      </c>
      <c r="G209" s="23">
        <f t="shared" si="3"/>
        <v>97646.81</v>
      </c>
      <c r="H209" s="85"/>
      <c r="I209" s="113"/>
      <c r="J209" s="113"/>
      <c r="K209" s="113"/>
    </row>
    <row r="210" spans="1:11">
      <c r="A210" s="7">
        <v>43034</v>
      </c>
      <c r="B210" s="1" t="s">
        <v>3370</v>
      </c>
      <c r="C210" s="8">
        <v>50000</v>
      </c>
      <c r="D210" s="17">
        <v>81</v>
      </c>
      <c r="E210" s="8"/>
      <c r="F210" s="14"/>
      <c r="G210" s="23">
        <f t="shared" si="3"/>
        <v>147646.81</v>
      </c>
      <c r="H210" s="85" t="s">
        <v>3371</v>
      </c>
      <c r="I210" s="113"/>
      <c r="J210" s="113"/>
      <c r="K210" s="113"/>
    </row>
    <row r="211" spans="1:11">
      <c r="A211" s="7">
        <v>43035</v>
      </c>
      <c r="B211" s="1" t="s">
        <v>3372</v>
      </c>
      <c r="C211" s="8">
        <v>18919.02</v>
      </c>
      <c r="D211" s="17">
        <v>82</v>
      </c>
      <c r="E211" s="8"/>
      <c r="F211" s="14"/>
      <c r="G211" s="23">
        <f t="shared" si="3"/>
        <v>166565.82999999999</v>
      </c>
      <c r="H211" s="85" t="s">
        <v>3373</v>
      </c>
      <c r="I211" s="8"/>
      <c r="J211" s="128"/>
      <c r="K211" s="113"/>
    </row>
    <row r="212" spans="1:11">
      <c r="A212" s="3">
        <v>43035</v>
      </c>
      <c r="B212" s="4" t="s">
        <v>3374</v>
      </c>
      <c r="C212" s="5"/>
      <c r="D212" s="17"/>
      <c r="E212" s="5">
        <v>410.54</v>
      </c>
      <c r="F212" s="14">
        <v>19</v>
      </c>
      <c r="G212" s="19">
        <f t="shared" si="3"/>
        <v>166155.28999999998</v>
      </c>
      <c r="H212" s="85"/>
      <c r="I212" s="113"/>
      <c r="J212" s="113"/>
      <c r="K212" s="113"/>
    </row>
    <row r="213" spans="1:11">
      <c r="A213" s="3">
        <v>43035</v>
      </c>
      <c r="B213" s="6" t="s">
        <v>3375</v>
      </c>
      <c r="C213" s="5"/>
      <c r="D213" s="17"/>
      <c r="E213" s="5">
        <v>65.69</v>
      </c>
      <c r="F213" s="14">
        <v>19</v>
      </c>
      <c r="G213" s="19">
        <f t="shared" si="3"/>
        <v>166089.59999999998</v>
      </c>
      <c r="H213" s="85"/>
      <c r="I213" s="113"/>
      <c r="J213" s="113"/>
      <c r="K213" s="113"/>
    </row>
    <row r="214" spans="1:11">
      <c r="A214" s="7">
        <v>43035</v>
      </c>
      <c r="B214" s="1" t="s">
        <v>3376</v>
      </c>
      <c r="C214" s="8">
        <v>11210.12</v>
      </c>
      <c r="D214" s="17"/>
      <c r="E214" s="8"/>
      <c r="F214" s="14"/>
      <c r="G214" s="23">
        <f t="shared" si="3"/>
        <v>177299.71999999997</v>
      </c>
      <c r="H214" s="85"/>
      <c r="I214" s="113"/>
      <c r="J214" s="113"/>
      <c r="K214" s="113"/>
    </row>
    <row r="215" spans="1:11">
      <c r="A215" s="7">
        <v>43035</v>
      </c>
      <c r="B215" s="1" t="s">
        <v>3377</v>
      </c>
      <c r="C215" s="8">
        <v>306284.49</v>
      </c>
      <c r="D215" s="17">
        <v>300</v>
      </c>
      <c r="E215" s="8"/>
      <c r="F215" s="14"/>
      <c r="G215" s="23">
        <f t="shared" si="3"/>
        <v>483584.20999999996</v>
      </c>
      <c r="H215" s="85"/>
      <c r="I215" s="113"/>
      <c r="J215" s="113"/>
      <c r="K215" s="113"/>
    </row>
    <row r="216" spans="1:11">
      <c r="A216" s="7">
        <v>43035</v>
      </c>
      <c r="B216" s="1" t="s">
        <v>3378</v>
      </c>
      <c r="C216" s="8"/>
      <c r="D216" s="17"/>
      <c r="E216" s="8">
        <v>470125.28</v>
      </c>
      <c r="F216" s="14">
        <v>18</v>
      </c>
      <c r="G216" s="23">
        <f t="shared" si="3"/>
        <v>13458.929999999935</v>
      </c>
      <c r="H216" s="85"/>
      <c r="I216" s="113"/>
      <c r="J216" s="113"/>
      <c r="K216" s="113"/>
    </row>
    <row r="217" spans="1:11">
      <c r="A217" s="7">
        <v>43035</v>
      </c>
      <c r="B217" s="1" t="s">
        <v>3379</v>
      </c>
      <c r="C217" s="8">
        <v>1169</v>
      </c>
      <c r="D217" s="17">
        <v>85</v>
      </c>
      <c r="E217" s="8"/>
      <c r="F217" s="14"/>
      <c r="G217" s="23">
        <f t="shared" si="3"/>
        <v>14627.929999999935</v>
      </c>
      <c r="H217" s="85" t="s">
        <v>3380</v>
      </c>
      <c r="I217" s="113"/>
      <c r="J217" s="113"/>
      <c r="K217" s="113"/>
    </row>
    <row r="218" spans="1:11">
      <c r="A218" s="7">
        <v>43035</v>
      </c>
      <c r="B218" s="1" t="s">
        <v>3381</v>
      </c>
      <c r="C218" s="8">
        <v>1573.48</v>
      </c>
      <c r="D218" s="17">
        <v>84</v>
      </c>
      <c r="E218" s="8"/>
      <c r="F218" s="14"/>
      <c r="G218" s="23">
        <f t="shared" si="3"/>
        <v>16201.409999999934</v>
      </c>
      <c r="H218" s="85" t="s">
        <v>3380</v>
      </c>
      <c r="I218" s="113"/>
      <c r="J218" s="113"/>
      <c r="K218" s="113"/>
    </row>
    <row r="219" spans="1:11">
      <c r="A219" s="7">
        <v>43038</v>
      </c>
      <c r="B219" s="1" t="s">
        <v>3382</v>
      </c>
      <c r="C219" s="8">
        <v>2825</v>
      </c>
      <c r="D219" s="17">
        <v>86</v>
      </c>
      <c r="E219" s="8"/>
      <c r="F219" s="14"/>
      <c r="G219" s="23">
        <f t="shared" si="3"/>
        <v>19026.409999999934</v>
      </c>
      <c r="H219" s="85" t="s">
        <v>3383</v>
      </c>
      <c r="I219" s="113"/>
      <c r="J219" s="113"/>
      <c r="K219" s="113"/>
    </row>
    <row r="220" spans="1:11">
      <c r="A220" s="7">
        <v>43038</v>
      </c>
      <c r="B220" s="1" t="s">
        <v>3384</v>
      </c>
      <c r="C220" s="8">
        <v>21858.97</v>
      </c>
      <c r="D220" s="17">
        <v>83</v>
      </c>
      <c r="E220" s="8"/>
      <c r="F220" s="14"/>
      <c r="G220" s="23">
        <f t="shared" si="3"/>
        <v>40885.379999999932</v>
      </c>
      <c r="H220" s="85" t="s">
        <v>3385</v>
      </c>
      <c r="I220" s="113"/>
      <c r="J220" s="113"/>
      <c r="K220" s="113"/>
    </row>
    <row r="221" spans="1:11">
      <c r="A221" s="3">
        <v>43038</v>
      </c>
      <c r="B221" s="4" t="s">
        <v>3386</v>
      </c>
      <c r="C221" s="5"/>
      <c r="D221" s="17"/>
      <c r="E221" s="5">
        <v>162.96</v>
      </c>
      <c r="F221" s="14">
        <v>19</v>
      </c>
      <c r="G221" s="19">
        <f t="shared" si="3"/>
        <v>40722.419999999933</v>
      </c>
      <c r="H221" s="85"/>
      <c r="I221" s="113"/>
      <c r="J221" s="113"/>
      <c r="K221" s="113"/>
    </row>
    <row r="222" spans="1:11">
      <c r="A222" s="3">
        <v>43038</v>
      </c>
      <c r="B222" s="6" t="s">
        <v>3387</v>
      </c>
      <c r="C222" s="5"/>
      <c r="D222" s="17"/>
      <c r="E222" s="5">
        <v>26.07</v>
      </c>
      <c r="F222" s="14">
        <v>19</v>
      </c>
      <c r="G222" s="19">
        <f t="shared" si="3"/>
        <v>40696.349999999933</v>
      </c>
      <c r="H222" s="85"/>
      <c r="I222" s="113"/>
      <c r="J222" s="113"/>
      <c r="K222" s="113"/>
    </row>
    <row r="223" spans="1:11">
      <c r="A223" s="3">
        <v>43038</v>
      </c>
      <c r="B223" s="4" t="s">
        <v>3388</v>
      </c>
      <c r="C223" s="5"/>
      <c r="D223" s="17"/>
      <c r="E223" s="5">
        <v>157.84</v>
      </c>
      <c r="F223" s="14">
        <v>19</v>
      </c>
      <c r="G223" s="19">
        <f t="shared" si="3"/>
        <v>40538.509999999937</v>
      </c>
      <c r="H223" s="85"/>
      <c r="I223" s="113"/>
      <c r="J223" s="113"/>
      <c r="K223" s="113"/>
    </row>
    <row r="224" spans="1:11">
      <c r="A224" s="3">
        <v>43038</v>
      </c>
      <c r="B224" s="6" t="s">
        <v>3389</v>
      </c>
      <c r="C224" s="5"/>
      <c r="D224" s="17"/>
      <c r="E224" s="5">
        <v>25.26</v>
      </c>
      <c r="F224" s="14">
        <v>19</v>
      </c>
      <c r="G224" s="19">
        <f t="shared" si="3"/>
        <v>40513.249999999935</v>
      </c>
      <c r="H224" s="85"/>
      <c r="I224" s="113"/>
      <c r="J224" s="113"/>
      <c r="K224" s="113"/>
    </row>
    <row r="225" spans="1:11">
      <c r="A225" s="7">
        <v>43038</v>
      </c>
      <c r="B225" s="1" t="s">
        <v>3390</v>
      </c>
      <c r="C225" s="8">
        <v>100</v>
      </c>
      <c r="D225" s="17">
        <v>87</v>
      </c>
      <c r="E225" s="8"/>
      <c r="F225" s="14"/>
      <c r="G225" s="23">
        <f t="shared" si="3"/>
        <v>40613.249999999935</v>
      </c>
      <c r="H225" s="85" t="s">
        <v>3391</v>
      </c>
      <c r="I225" s="113"/>
      <c r="J225" s="113"/>
      <c r="K225" s="113"/>
    </row>
    <row r="226" spans="1:11">
      <c r="A226" s="3">
        <v>43038</v>
      </c>
      <c r="B226" s="4" t="s">
        <v>3392</v>
      </c>
      <c r="C226" s="5"/>
      <c r="D226" s="17"/>
      <c r="E226" s="5">
        <v>2.17</v>
      </c>
      <c r="F226" s="14">
        <v>19</v>
      </c>
      <c r="G226" s="19">
        <f t="shared" si="3"/>
        <v>40611.079999999936</v>
      </c>
      <c r="H226" s="85"/>
      <c r="I226" s="113"/>
      <c r="J226" s="113"/>
      <c r="K226" s="113"/>
    </row>
    <row r="227" spans="1:11">
      <c r="A227" s="3">
        <v>43038</v>
      </c>
      <c r="B227" s="6" t="s">
        <v>3393</v>
      </c>
      <c r="C227" s="5"/>
      <c r="D227" s="17"/>
      <c r="E227" s="5">
        <v>0.35</v>
      </c>
      <c r="F227" s="14">
        <v>19</v>
      </c>
      <c r="G227" s="19">
        <f t="shared" ref="G227:G254" si="4">+G226+C227-E227</f>
        <v>40610.729999999938</v>
      </c>
      <c r="H227" s="85"/>
      <c r="I227" s="113"/>
      <c r="J227" s="113"/>
      <c r="K227" s="113"/>
    </row>
    <row r="228" spans="1:11">
      <c r="A228" s="7">
        <v>43038</v>
      </c>
      <c r="B228" s="1" t="s">
        <v>3394</v>
      </c>
      <c r="C228" s="8">
        <v>1099</v>
      </c>
      <c r="D228" s="17">
        <v>89</v>
      </c>
      <c r="G228" s="23">
        <f t="shared" si="4"/>
        <v>41709.729999999938</v>
      </c>
      <c r="H228" s="85" t="s">
        <v>3395</v>
      </c>
      <c r="I228" s="113"/>
      <c r="J228" s="113"/>
      <c r="K228" s="113"/>
    </row>
    <row r="229" spans="1:11">
      <c r="A229" s="7">
        <v>43038</v>
      </c>
      <c r="B229" s="1" t="s">
        <v>3396</v>
      </c>
      <c r="C229" s="8">
        <v>4146</v>
      </c>
      <c r="D229" s="17">
        <v>95</v>
      </c>
      <c r="E229" s="122"/>
      <c r="F229" s="125"/>
      <c r="G229" s="23">
        <f t="shared" si="4"/>
        <v>45855.729999999938</v>
      </c>
      <c r="H229" s="85" t="s">
        <v>3397</v>
      </c>
      <c r="I229" s="126"/>
      <c r="J229" s="113"/>
      <c r="K229" s="113"/>
    </row>
    <row r="230" spans="1:11">
      <c r="A230" s="7">
        <v>43038</v>
      </c>
      <c r="B230" s="1" t="s">
        <v>3398</v>
      </c>
      <c r="C230" s="8">
        <v>5500</v>
      </c>
      <c r="D230" s="17">
        <v>90</v>
      </c>
      <c r="E230" s="122"/>
      <c r="F230" s="125"/>
      <c r="G230" s="23">
        <f t="shared" si="4"/>
        <v>51355.729999999938</v>
      </c>
      <c r="H230" s="85" t="s">
        <v>3399</v>
      </c>
      <c r="I230" s="126"/>
      <c r="J230" s="113"/>
      <c r="K230" s="113"/>
    </row>
    <row r="231" spans="1:11">
      <c r="A231" s="7">
        <v>43038</v>
      </c>
      <c r="B231" s="1" t="s">
        <v>3400</v>
      </c>
      <c r="C231" s="8">
        <v>220000</v>
      </c>
      <c r="D231" s="17">
        <v>94</v>
      </c>
      <c r="E231" s="122"/>
      <c r="F231" s="125"/>
      <c r="G231" s="23">
        <f t="shared" si="4"/>
        <v>271355.72999999992</v>
      </c>
      <c r="H231" s="85" t="s">
        <v>3401</v>
      </c>
      <c r="I231" s="126" t="s">
        <v>3402</v>
      </c>
      <c r="J231" s="113"/>
      <c r="K231" s="113"/>
    </row>
    <row r="232" spans="1:11">
      <c r="A232" s="7">
        <v>43038</v>
      </c>
      <c r="B232" s="1" t="s">
        <v>3403</v>
      </c>
      <c r="C232" s="8">
        <v>351600</v>
      </c>
      <c r="D232" s="17">
        <v>91</v>
      </c>
      <c r="E232" s="122"/>
      <c r="F232" s="125"/>
      <c r="G232" s="23">
        <f t="shared" si="4"/>
        <v>622955.73</v>
      </c>
      <c r="H232" s="85" t="s">
        <v>3404</v>
      </c>
      <c r="I232" s="126" t="s">
        <v>3405</v>
      </c>
      <c r="J232" s="113"/>
      <c r="K232" s="113"/>
    </row>
    <row r="233" spans="1:11">
      <c r="A233" s="7">
        <v>43038</v>
      </c>
      <c r="B233" s="1" t="s">
        <v>3406</v>
      </c>
      <c r="C233" s="8">
        <v>140000</v>
      </c>
      <c r="D233" s="17">
        <v>92</v>
      </c>
      <c r="E233" s="122"/>
      <c r="F233" s="125"/>
      <c r="G233" s="23">
        <f t="shared" si="4"/>
        <v>762955.73</v>
      </c>
      <c r="H233" s="85" t="s">
        <v>3407</v>
      </c>
      <c r="I233" s="126" t="s">
        <v>3408</v>
      </c>
      <c r="J233" s="113"/>
      <c r="K233" s="113"/>
    </row>
    <row r="234" spans="1:11">
      <c r="A234" s="7">
        <v>43038</v>
      </c>
      <c r="B234" s="1" t="s">
        <v>3409</v>
      </c>
      <c r="C234" s="8">
        <v>0</v>
      </c>
      <c r="D234" s="17"/>
      <c r="E234" s="122"/>
      <c r="F234" s="125"/>
      <c r="G234" s="23">
        <f t="shared" si="4"/>
        <v>762955.73</v>
      </c>
      <c r="H234" s="85"/>
      <c r="I234" s="126"/>
      <c r="J234" s="113"/>
      <c r="K234" s="113"/>
    </row>
    <row r="235" spans="1:11">
      <c r="A235" s="7">
        <v>43038</v>
      </c>
      <c r="B235" s="1" t="s">
        <v>3410</v>
      </c>
      <c r="C235" s="8">
        <v>130000</v>
      </c>
      <c r="D235" s="17">
        <v>93</v>
      </c>
      <c r="E235" s="122"/>
      <c r="F235" s="125"/>
      <c r="G235" s="23">
        <f t="shared" si="4"/>
        <v>892955.73</v>
      </c>
      <c r="H235" s="85" t="s">
        <v>3411</v>
      </c>
      <c r="I235" s="126" t="s">
        <v>3412</v>
      </c>
      <c r="J235" s="113"/>
      <c r="K235" s="113"/>
    </row>
    <row r="236" spans="1:11">
      <c r="A236" s="7">
        <v>43039</v>
      </c>
      <c r="B236" s="1" t="s">
        <v>3413</v>
      </c>
      <c r="C236" s="8">
        <v>402.2</v>
      </c>
      <c r="D236" s="17">
        <v>96</v>
      </c>
      <c r="E236" s="8"/>
      <c r="F236" s="14"/>
      <c r="G236" s="23">
        <f t="shared" si="4"/>
        <v>893357.92999999993</v>
      </c>
      <c r="H236" s="85" t="s">
        <v>3414</v>
      </c>
      <c r="I236" s="126"/>
      <c r="J236" s="113"/>
      <c r="K236" s="113"/>
    </row>
    <row r="237" spans="1:11">
      <c r="A237" s="3">
        <v>43039</v>
      </c>
      <c r="B237" s="4" t="s">
        <v>3415</v>
      </c>
      <c r="C237" s="5"/>
      <c r="D237" s="17"/>
      <c r="E237" s="5">
        <v>8.73</v>
      </c>
      <c r="F237" s="14">
        <v>19</v>
      </c>
      <c r="G237" s="19">
        <f t="shared" si="4"/>
        <v>893349.2</v>
      </c>
      <c r="H237" s="85"/>
      <c r="I237" s="126"/>
      <c r="J237" s="113"/>
      <c r="K237" s="113"/>
    </row>
    <row r="238" spans="1:11">
      <c r="A238" s="3">
        <v>43039</v>
      </c>
      <c r="B238" s="6" t="s">
        <v>3416</v>
      </c>
      <c r="C238" s="5"/>
      <c r="D238" s="17"/>
      <c r="E238" s="5">
        <v>1.4</v>
      </c>
      <c r="F238" s="14">
        <v>19</v>
      </c>
      <c r="G238" s="19">
        <f t="shared" si="4"/>
        <v>893347.79999999993</v>
      </c>
      <c r="H238" s="85"/>
      <c r="I238" s="127"/>
      <c r="J238" s="113"/>
      <c r="K238" s="113"/>
    </row>
    <row r="239" spans="1:11">
      <c r="A239" s="7">
        <v>43039</v>
      </c>
      <c r="B239" s="1" t="s">
        <v>3417</v>
      </c>
      <c r="C239" s="8">
        <v>15636.42</v>
      </c>
      <c r="D239" s="17"/>
      <c r="E239" s="8"/>
      <c r="F239" s="14"/>
      <c r="G239" s="23">
        <f t="shared" si="4"/>
        <v>908984.22</v>
      </c>
      <c r="H239" s="85" t="s">
        <v>3418</v>
      </c>
      <c r="I239" s="113"/>
      <c r="J239" s="113"/>
      <c r="K239" s="113"/>
    </row>
    <row r="240" spans="1:11">
      <c r="A240" s="7">
        <v>43039</v>
      </c>
      <c r="B240" s="1" t="s">
        <v>3419</v>
      </c>
      <c r="C240" s="8">
        <v>0</v>
      </c>
      <c r="D240" s="17"/>
      <c r="E240" s="8"/>
      <c r="F240" s="14"/>
      <c r="G240" s="23">
        <f t="shared" si="4"/>
        <v>908984.22</v>
      </c>
      <c r="H240" s="85"/>
      <c r="I240" s="113"/>
      <c r="J240" s="113"/>
      <c r="K240" s="113"/>
    </row>
    <row r="241" spans="1:11">
      <c r="A241" s="7">
        <v>43039</v>
      </c>
      <c r="B241" s="1" t="s">
        <v>3420</v>
      </c>
      <c r="C241" s="8">
        <v>4200</v>
      </c>
      <c r="D241" s="17">
        <v>97</v>
      </c>
      <c r="E241" s="8"/>
      <c r="F241" s="14"/>
      <c r="G241" s="23">
        <f t="shared" si="4"/>
        <v>913184.22</v>
      </c>
      <c r="H241" s="85" t="s">
        <v>3421</v>
      </c>
      <c r="I241" s="113"/>
      <c r="J241" s="113"/>
      <c r="K241" s="113"/>
    </row>
    <row r="242" spans="1:11">
      <c r="A242" s="7">
        <v>43039</v>
      </c>
      <c r="B242" s="1" t="s">
        <v>3422</v>
      </c>
      <c r="C242" s="8">
        <v>0</v>
      </c>
      <c r="D242" s="17"/>
      <c r="E242" s="8"/>
      <c r="F242" s="14"/>
      <c r="G242" s="23">
        <f t="shared" si="4"/>
        <v>913184.22</v>
      </c>
      <c r="H242" s="85"/>
      <c r="I242" s="113"/>
      <c r="J242" s="113"/>
      <c r="K242" s="113"/>
    </row>
    <row r="243" spans="1:11">
      <c r="A243" s="7">
        <v>43039</v>
      </c>
      <c r="B243" s="1" t="s">
        <v>3423</v>
      </c>
      <c r="C243" s="8"/>
      <c r="D243" s="17"/>
      <c r="E243" s="8">
        <v>880125.28</v>
      </c>
      <c r="F243" s="14">
        <v>20</v>
      </c>
      <c r="G243" s="23">
        <f t="shared" si="4"/>
        <v>33058.939999999944</v>
      </c>
      <c r="H243" s="85"/>
      <c r="I243" s="113"/>
      <c r="J243" s="113"/>
      <c r="K243" s="113"/>
    </row>
    <row r="244" spans="1:11">
      <c r="A244" s="7">
        <v>43039</v>
      </c>
      <c r="B244" s="1" t="s">
        <v>3424</v>
      </c>
      <c r="C244" s="8">
        <v>194000</v>
      </c>
      <c r="D244" s="17">
        <v>99</v>
      </c>
      <c r="E244" s="8"/>
      <c r="F244" s="14"/>
      <c r="G244" s="23">
        <f t="shared" si="4"/>
        <v>227058.93999999994</v>
      </c>
      <c r="H244" s="85" t="s">
        <v>3425</v>
      </c>
      <c r="I244" s="113"/>
      <c r="J244" s="113"/>
      <c r="K244" s="113"/>
    </row>
    <row r="245" spans="1:11">
      <c r="A245" s="7">
        <v>43039</v>
      </c>
      <c r="B245" s="1" t="s">
        <v>3426</v>
      </c>
      <c r="C245" s="8">
        <v>0</v>
      </c>
      <c r="D245" s="17"/>
      <c r="E245" s="8"/>
      <c r="F245" s="14"/>
      <c r="G245" s="23">
        <f t="shared" si="4"/>
        <v>227058.93999999994</v>
      </c>
      <c r="H245" s="85"/>
      <c r="I245" s="113"/>
      <c r="J245" s="113"/>
      <c r="K245" s="113"/>
    </row>
    <row r="246" spans="1:11">
      <c r="A246" s="7">
        <v>43039</v>
      </c>
      <c r="B246" s="1" t="s">
        <v>3427</v>
      </c>
      <c r="C246" s="8">
        <v>30000</v>
      </c>
      <c r="D246" s="17">
        <v>98</v>
      </c>
      <c r="E246" s="8"/>
      <c r="F246" s="14"/>
      <c r="G246" s="23">
        <f t="shared" si="4"/>
        <v>257058.93999999994</v>
      </c>
      <c r="H246" s="85" t="s">
        <v>3428</v>
      </c>
      <c r="I246" s="113"/>
      <c r="J246" s="113"/>
      <c r="K246" s="113"/>
    </row>
    <row r="247" spans="1:11">
      <c r="A247" s="7">
        <v>43039</v>
      </c>
      <c r="B247" s="1" t="s">
        <v>3429</v>
      </c>
      <c r="C247" s="8">
        <v>0</v>
      </c>
      <c r="D247" s="17"/>
      <c r="E247" s="8"/>
      <c r="F247" s="14"/>
      <c r="G247" s="23">
        <f t="shared" si="4"/>
        <v>257058.93999999994</v>
      </c>
      <c r="H247" s="85"/>
      <c r="I247" s="113"/>
      <c r="J247" s="113"/>
      <c r="K247" s="113"/>
    </row>
    <row r="248" spans="1:11">
      <c r="A248" s="7">
        <v>43039</v>
      </c>
      <c r="B248" s="1" t="s">
        <v>3430</v>
      </c>
      <c r="C248" s="8">
        <v>140000</v>
      </c>
      <c r="D248" s="17">
        <v>100</v>
      </c>
      <c r="E248" s="8"/>
      <c r="F248" s="14"/>
      <c r="G248" s="23">
        <f t="shared" si="4"/>
        <v>397058.93999999994</v>
      </c>
      <c r="H248" s="85" t="s">
        <v>3431</v>
      </c>
      <c r="I248" s="113"/>
      <c r="J248" s="113"/>
      <c r="K248" s="113"/>
    </row>
    <row r="249" spans="1:11">
      <c r="A249" s="7">
        <v>43039</v>
      </c>
      <c r="B249" s="1" t="s">
        <v>3432</v>
      </c>
      <c r="C249" s="8">
        <v>140000</v>
      </c>
      <c r="D249" s="17"/>
      <c r="E249" s="8"/>
      <c r="F249" s="14"/>
      <c r="G249" s="23">
        <f t="shared" si="4"/>
        <v>537058.93999999994</v>
      </c>
      <c r="H249" s="85"/>
      <c r="I249" s="113"/>
      <c r="J249" s="113"/>
      <c r="K249" s="113"/>
    </row>
    <row r="250" spans="1:11">
      <c r="A250" s="7">
        <v>43039</v>
      </c>
      <c r="B250" s="12" t="s">
        <v>3433</v>
      </c>
      <c r="C250" s="8">
        <v>320200</v>
      </c>
      <c r="D250" s="17"/>
      <c r="E250" s="8"/>
      <c r="F250" s="14"/>
      <c r="G250" s="23">
        <f t="shared" si="4"/>
        <v>857258.94</v>
      </c>
      <c r="H250" s="85"/>
      <c r="I250" s="113"/>
      <c r="J250" s="113"/>
      <c r="K250" s="113"/>
    </row>
    <row r="251" spans="1:11">
      <c r="A251" s="7">
        <v>43039</v>
      </c>
      <c r="B251" s="1" t="s">
        <v>3434</v>
      </c>
      <c r="C251" s="8">
        <v>0</v>
      </c>
      <c r="D251" s="17"/>
      <c r="E251" s="8"/>
      <c r="F251" s="14"/>
      <c r="G251" s="23">
        <f t="shared" si="4"/>
        <v>857258.94</v>
      </c>
      <c r="H251" s="85"/>
      <c r="I251" s="113"/>
      <c r="J251" s="113"/>
      <c r="K251" s="113"/>
    </row>
    <row r="252" spans="1:11">
      <c r="A252" s="7">
        <v>43039</v>
      </c>
      <c r="B252" s="1" t="s">
        <v>3435</v>
      </c>
      <c r="C252" s="8">
        <v>26.09</v>
      </c>
      <c r="D252" s="17">
        <v>101</v>
      </c>
      <c r="E252" s="8"/>
      <c r="F252" s="14"/>
      <c r="G252" s="23">
        <f t="shared" si="4"/>
        <v>857285.02999999991</v>
      </c>
      <c r="H252" s="85"/>
      <c r="I252" s="113"/>
      <c r="J252" s="113"/>
      <c r="K252" s="113"/>
    </row>
    <row r="253" spans="1:11">
      <c r="A253" s="3">
        <v>43039</v>
      </c>
      <c r="B253" s="4" t="s">
        <v>3436</v>
      </c>
      <c r="C253" s="5"/>
      <c r="D253" s="17"/>
      <c r="E253" s="5">
        <v>150</v>
      </c>
      <c r="F253" s="14">
        <v>19</v>
      </c>
      <c r="G253" s="19">
        <f t="shared" si="4"/>
        <v>857135.02999999991</v>
      </c>
      <c r="H253" s="85"/>
      <c r="I253" s="113"/>
      <c r="J253" s="113"/>
      <c r="K253" s="113"/>
    </row>
    <row r="254" spans="1:11">
      <c r="A254" s="3">
        <v>43039</v>
      </c>
      <c r="B254" s="6" t="s">
        <v>3437</v>
      </c>
      <c r="C254" s="5"/>
      <c r="D254" s="17"/>
      <c r="E254" s="5">
        <v>24</v>
      </c>
      <c r="F254" s="14">
        <v>19</v>
      </c>
      <c r="G254" s="19">
        <f t="shared" si="4"/>
        <v>857111.02999999991</v>
      </c>
      <c r="H254" s="85"/>
      <c r="I254" s="113"/>
      <c r="J254" s="113"/>
      <c r="K254" s="113"/>
    </row>
    <row r="256" spans="1:11">
      <c r="E256" s="104">
        <f>+E253+E237+E226+E223+E212+E221+E206+E204+E201+E195+E193+E186+E183+E181+E169+E157+E156+E147+E146+E131+E129+E123+E121+E116+E114+E111+E109+E99+E87+E80+E85+E77+E68+E65+E62+E59+E58+E55+E48+E46+E39+E37+E26+E24+E20+E18+E13+E11+E8+E5</f>
        <v>8358.44</v>
      </c>
    </row>
    <row r="257" spans="5:5">
      <c r="E257" s="104">
        <f>+E254+E238+E227+E224+E222+E213+E207+E205+E202+E196+E194+E185+E184+E182+E170+E158+E155+E148+E144+E132+E130+E124+E122+E117+E115+E112+E110+E100+E88+E86+E81+E69+E79+E67+E63+E60+E57+E56+E49+E47+E40+E38+E27+E25+E21+E19+E14+E12+E9+E7</f>
        <v>1337.3299999999997</v>
      </c>
    </row>
  </sheetData>
  <autoFilter ref="A3:K25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280"/>
  <sheetViews>
    <sheetView topLeftCell="A67" workbookViewId="0">
      <selection activeCell="B284" sqref="B284"/>
    </sheetView>
  </sheetViews>
  <sheetFormatPr baseColWidth="10" defaultRowHeight="15"/>
  <cols>
    <col min="1" max="1" width="9.5703125" style="129" customWidth="1"/>
    <col min="2" max="2" width="87.7109375" style="129" customWidth="1"/>
    <col min="3" max="3" width="10.85546875" style="130" customWidth="1"/>
    <col min="4" max="4" width="3.5703125" style="174" bestFit="1" customWidth="1"/>
    <col min="5" max="5" width="11.85546875" style="130" customWidth="1"/>
    <col min="6" max="6" width="2.7109375" style="178" bestFit="1" customWidth="1"/>
    <col min="7" max="7" width="12" style="130" bestFit="1" customWidth="1"/>
    <col min="8" max="8" width="23.140625" style="131" customWidth="1"/>
    <col min="9" max="9" width="13.5703125" style="129" customWidth="1"/>
    <col min="10" max="1025" width="11.28515625" style="129" customWidth="1"/>
    <col min="1026" max="1026" width="12.5703125" style="129" customWidth="1"/>
    <col min="1027" max="1027" width="12.5703125" customWidth="1"/>
  </cols>
  <sheetData>
    <row r="1" spans="1:1026">
      <c r="G1" s="130">
        <v>857111.03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</row>
    <row r="2" spans="1:1026">
      <c r="A2" s="132" t="s">
        <v>0</v>
      </c>
      <c r="B2" s="133" t="s">
        <v>1</v>
      </c>
      <c r="C2" s="134" t="s">
        <v>2</v>
      </c>
      <c r="D2" s="175"/>
      <c r="E2" s="134" t="s">
        <v>3</v>
      </c>
      <c r="F2" s="179"/>
      <c r="G2" s="134" t="s">
        <v>4</v>
      </c>
      <c r="H2" s="135"/>
      <c r="I2" s="136"/>
      <c r="J2" s="136"/>
      <c r="K2" s="136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3" spans="1:1026" s="143" customFormat="1" ht="11.25">
      <c r="A3" s="137">
        <v>43040</v>
      </c>
      <c r="B3" s="138" t="s">
        <v>3439</v>
      </c>
      <c r="C3" s="139">
        <v>14353.72</v>
      </c>
      <c r="D3" s="176" t="s">
        <v>3836</v>
      </c>
      <c r="E3" s="139"/>
      <c r="F3" s="172"/>
      <c r="G3" s="140">
        <f>+G1+C3-E3</f>
        <v>871464.75</v>
      </c>
      <c r="H3" s="141" t="s">
        <v>3440</v>
      </c>
      <c r="I3" s="142"/>
      <c r="J3" s="142"/>
      <c r="K3" s="142"/>
    </row>
    <row r="4" spans="1:1026" s="143" customFormat="1" ht="11.25">
      <c r="A4" s="144">
        <v>43040</v>
      </c>
      <c r="B4" s="145" t="s">
        <v>3441</v>
      </c>
      <c r="C4" s="146"/>
      <c r="D4" s="176"/>
      <c r="E4" s="146">
        <v>141.6</v>
      </c>
      <c r="F4" s="172">
        <v>19</v>
      </c>
      <c r="G4" s="147">
        <f t="shared" ref="G4:G67" si="0">+G3+C4-E4</f>
        <v>871323.15</v>
      </c>
      <c r="H4" s="141"/>
      <c r="I4" s="142"/>
      <c r="J4" s="142"/>
      <c r="K4" s="142"/>
    </row>
    <row r="5" spans="1:1026" s="143" customFormat="1" ht="11.25">
      <c r="A5" s="144">
        <v>43040</v>
      </c>
      <c r="B5" s="148" t="s">
        <v>3442</v>
      </c>
      <c r="C5" s="146"/>
      <c r="D5" s="176"/>
      <c r="E5" s="146">
        <v>22.66</v>
      </c>
      <c r="F5" s="172">
        <v>19</v>
      </c>
      <c r="G5" s="147">
        <f t="shared" si="0"/>
        <v>871300.49</v>
      </c>
      <c r="H5" s="141"/>
      <c r="I5" s="142"/>
      <c r="J5" s="142"/>
      <c r="K5" s="142"/>
    </row>
    <row r="6" spans="1:1026" s="143" customFormat="1" ht="11.25">
      <c r="A6" s="144">
        <v>43040</v>
      </c>
      <c r="B6" s="145" t="s">
        <v>3443</v>
      </c>
      <c r="C6" s="146"/>
      <c r="D6" s="176"/>
      <c r="E6" s="146">
        <v>86.11</v>
      </c>
      <c r="F6" s="172">
        <v>19</v>
      </c>
      <c r="G6" s="147">
        <f t="shared" si="0"/>
        <v>871214.38</v>
      </c>
      <c r="H6" s="141"/>
      <c r="I6" s="142"/>
      <c r="J6" s="142"/>
      <c r="K6" s="142"/>
    </row>
    <row r="7" spans="1:1026" s="143" customFormat="1" ht="11.25">
      <c r="A7" s="144">
        <v>43040</v>
      </c>
      <c r="B7" s="148" t="s">
        <v>3444</v>
      </c>
      <c r="C7" s="146"/>
      <c r="D7" s="176"/>
      <c r="E7" s="146">
        <v>13.78</v>
      </c>
      <c r="F7" s="172">
        <v>19</v>
      </c>
      <c r="G7" s="147">
        <f t="shared" si="0"/>
        <v>871200.6</v>
      </c>
      <c r="H7" s="141"/>
      <c r="I7" s="142"/>
      <c r="J7" s="142"/>
      <c r="K7" s="142"/>
    </row>
    <row r="8" spans="1:1026" s="143" customFormat="1" ht="11.25">
      <c r="A8" s="137">
        <v>43040</v>
      </c>
      <c r="B8" s="138" t="s">
        <v>3445</v>
      </c>
      <c r="C8" s="139">
        <v>8548.01</v>
      </c>
      <c r="D8" s="176" t="s">
        <v>363</v>
      </c>
      <c r="E8" s="139"/>
      <c r="F8" s="172"/>
      <c r="G8" s="140">
        <f t="shared" si="0"/>
        <v>879748.61</v>
      </c>
      <c r="H8" s="141" t="s">
        <v>3446</v>
      </c>
      <c r="I8" s="142"/>
      <c r="J8" s="142"/>
      <c r="K8" s="142"/>
    </row>
    <row r="9" spans="1:1026" s="143" customFormat="1" ht="11.25">
      <c r="A9" s="137">
        <v>43040</v>
      </c>
      <c r="B9" s="138" t="s">
        <v>3447</v>
      </c>
      <c r="C9" s="139">
        <v>0</v>
      </c>
      <c r="D9" s="176"/>
      <c r="E9" s="139"/>
      <c r="F9" s="172"/>
      <c r="G9" s="140">
        <f t="shared" si="0"/>
        <v>879748.61</v>
      </c>
      <c r="H9" s="141"/>
      <c r="I9" s="142"/>
      <c r="J9" s="142"/>
      <c r="K9" s="142"/>
    </row>
    <row r="10" spans="1:1026" s="143" customFormat="1" ht="11.25">
      <c r="A10" s="137">
        <v>43040</v>
      </c>
      <c r="B10" s="138" t="s">
        <v>3448</v>
      </c>
      <c r="C10" s="139">
        <v>4395</v>
      </c>
      <c r="D10" s="176">
        <v>4</v>
      </c>
      <c r="E10" s="139"/>
      <c r="F10" s="172"/>
      <c r="G10" s="140">
        <f t="shared" si="0"/>
        <v>884143.61</v>
      </c>
      <c r="H10" s="141" t="s">
        <v>3449</v>
      </c>
      <c r="I10" s="142"/>
      <c r="J10" s="142"/>
      <c r="K10" s="142"/>
    </row>
    <row r="11" spans="1:1026" s="143" customFormat="1" ht="11.25">
      <c r="A11" s="137">
        <v>43040</v>
      </c>
      <c r="B11" s="138" t="s">
        <v>3450</v>
      </c>
      <c r="C11" s="139">
        <v>10000</v>
      </c>
      <c r="D11" s="176">
        <v>2</v>
      </c>
      <c r="E11" s="139"/>
      <c r="F11" s="172"/>
      <c r="G11" s="140">
        <f t="shared" si="0"/>
        <v>894143.61</v>
      </c>
      <c r="H11" s="141" t="s">
        <v>3451</v>
      </c>
      <c r="I11" s="142"/>
      <c r="J11" s="142"/>
      <c r="K11" s="142"/>
    </row>
    <row r="12" spans="1:1026" s="143" customFormat="1" ht="11.25">
      <c r="A12" s="137">
        <v>43040</v>
      </c>
      <c r="B12" s="138" t="s">
        <v>3452</v>
      </c>
      <c r="C12" s="139">
        <v>1099</v>
      </c>
      <c r="D12" s="176">
        <v>11</v>
      </c>
      <c r="E12" s="139"/>
      <c r="F12" s="172"/>
      <c r="G12" s="140">
        <f t="shared" si="0"/>
        <v>895242.61</v>
      </c>
      <c r="H12" s="141" t="s">
        <v>3453</v>
      </c>
      <c r="I12" s="149" t="s">
        <v>3454</v>
      </c>
      <c r="J12" s="142"/>
      <c r="K12" s="142"/>
    </row>
    <row r="13" spans="1:1026" s="143" customFormat="1" ht="11.25">
      <c r="A13" s="137">
        <v>43040</v>
      </c>
      <c r="B13" s="138" t="s">
        <v>3455</v>
      </c>
      <c r="C13" s="139">
        <v>200192.16</v>
      </c>
      <c r="D13" s="176">
        <v>3</v>
      </c>
      <c r="E13" s="139"/>
      <c r="F13" s="172"/>
      <c r="G13" s="140">
        <f t="shared" si="0"/>
        <v>1095434.77</v>
      </c>
      <c r="H13" s="141" t="s">
        <v>3456</v>
      </c>
      <c r="I13" s="142"/>
      <c r="J13" s="142"/>
      <c r="K13" s="142"/>
    </row>
    <row r="14" spans="1:1026" s="143" customFormat="1" ht="11.25">
      <c r="A14" s="137">
        <v>43042</v>
      </c>
      <c r="B14" s="138" t="s">
        <v>3457</v>
      </c>
      <c r="C14" s="139">
        <v>1970</v>
      </c>
      <c r="D14" s="176">
        <v>7</v>
      </c>
      <c r="E14" s="139"/>
      <c r="F14" s="172"/>
      <c r="G14" s="140">
        <f t="shared" si="0"/>
        <v>1097404.77</v>
      </c>
      <c r="H14" s="141" t="s">
        <v>3458</v>
      </c>
      <c r="I14" s="142"/>
      <c r="J14" s="142"/>
      <c r="K14" s="142"/>
    </row>
    <row r="15" spans="1:1026" s="143" customFormat="1" ht="11.25">
      <c r="A15" s="137">
        <v>43042</v>
      </c>
      <c r="B15" s="138" t="s">
        <v>3459</v>
      </c>
      <c r="C15" s="139">
        <v>5219.74</v>
      </c>
      <c r="D15" s="176">
        <v>1</v>
      </c>
      <c r="E15" s="139"/>
      <c r="F15" s="172"/>
      <c r="G15" s="140">
        <f t="shared" si="0"/>
        <v>1102624.51</v>
      </c>
      <c r="H15" s="141" t="s">
        <v>3460</v>
      </c>
      <c r="I15" s="142"/>
      <c r="J15" s="142"/>
      <c r="K15" s="142"/>
    </row>
    <row r="16" spans="1:1026" s="143" customFormat="1" ht="11.25">
      <c r="A16" s="144">
        <v>43042</v>
      </c>
      <c r="B16" s="148" t="s">
        <v>3461</v>
      </c>
      <c r="C16" s="146"/>
      <c r="D16" s="176"/>
      <c r="E16" s="146">
        <v>2.67</v>
      </c>
      <c r="F16" s="172">
        <v>19</v>
      </c>
      <c r="G16" s="147">
        <f t="shared" si="0"/>
        <v>1102621.8400000001</v>
      </c>
      <c r="H16" s="141"/>
      <c r="I16" s="142"/>
      <c r="J16" s="142"/>
      <c r="K16" s="142"/>
    </row>
    <row r="17" spans="1:11" s="143" customFormat="1" ht="11.25">
      <c r="A17" s="144">
        <v>43042</v>
      </c>
      <c r="B17" s="145" t="s">
        <v>3462</v>
      </c>
      <c r="C17" s="146"/>
      <c r="D17" s="176"/>
      <c r="E17" s="146">
        <v>80.41</v>
      </c>
      <c r="F17" s="172">
        <v>19</v>
      </c>
      <c r="G17" s="147">
        <f t="shared" si="0"/>
        <v>1102541.4300000002</v>
      </c>
      <c r="H17" s="141"/>
      <c r="I17" s="142"/>
      <c r="J17" s="142"/>
      <c r="K17" s="142"/>
    </row>
    <row r="18" spans="1:11" s="143" customFormat="1" ht="11.25">
      <c r="A18" s="144">
        <v>43042</v>
      </c>
      <c r="B18" s="148" t="s">
        <v>3463</v>
      </c>
      <c r="C18" s="146"/>
      <c r="D18" s="176"/>
      <c r="E18" s="146">
        <v>12.87</v>
      </c>
      <c r="F18" s="172">
        <v>19</v>
      </c>
      <c r="G18" s="147">
        <f t="shared" si="0"/>
        <v>1102528.56</v>
      </c>
      <c r="H18" s="141"/>
      <c r="I18" s="142"/>
      <c r="J18" s="142"/>
      <c r="K18" s="142"/>
    </row>
    <row r="19" spans="1:11" s="143" customFormat="1" ht="11.25">
      <c r="A19" s="144">
        <v>43042</v>
      </c>
      <c r="B19" s="145" t="s">
        <v>3464</v>
      </c>
      <c r="C19" s="146"/>
      <c r="D19" s="176"/>
      <c r="E19" s="146">
        <v>16.66</v>
      </c>
      <c r="F19" s="172">
        <v>19</v>
      </c>
      <c r="G19" s="147">
        <f t="shared" si="0"/>
        <v>1102511.9000000001</v>
      </c>
      <c r="H19" s="141"/>
      <c r="I19" s="142"/>
      <c r="J19" s="142"/>
      <c r="K19" s="142"/>
    </row>
    <row r="20" spans="1:11" s="143" customFormat="1" ht="11.25">
      <c r="A20" s="137">
        <v>43042</v>
      </c>
      <c r="B20" s="138" t="s">
        <v>3465</v>
      </c>
      <c r="C20" s="139">
        <v>13823.51</v>
      </c>
      <c r="D20" s="176">
        <v>9</v>
      </c>
      <c r="E20" s="146"/>
      <c r="F20" s="172"/>
      <c r="G20" s="140">
        <f t="shared" si="0"/>
        <v>1116335.4100000001</v>
      </c>
      <c r="H20" s="141" t="s">
        <v>3466</v>
      </c>
      <c r="I20" s="142"/>
      <c r="J20" s="142"/>
      <c r="K20" s="142"/>
    </row>
    <row r="21" spans="1:11" s="143" customFormat="1" ht="11.25">
      <c r="A21" s="137">
        <v>43042</v>
      </c>
      <c r="B21" s="138" t="s">
        <v>3467</v>
      </c>
      <c r="C21" s="139">
        <v>95000</v>
      </c>
      <c r="D21" s="176">
        <v>6</v>
      </c>
      <c r="E21" s="146"/>
      <c r="F21" s="172"/>
      <c r="G21" s="140">
        <f t="shared" si="0"/>
        <v>1211335.4100000001</v>
      </c>
      <c r="H21" s="141" t="s">
        <v>3468</v>
      </c>
      <c r="I21" s="142"/>
      <c r="J21" s="142"/>
      <c r="K21" s="142"/>
    </row>
    <row r="22" spans="1:11" s="143" customFormat="1" ht="11.25">
      <c r="A22" s="137">
        <v>43042</v>
      </c>
      <c r="B22" s="138" t="s">
        <v>3469</v>
      </c>
      <c r="C22" s="139">
        <v>0</v>
      </c>
      <c r="D22" s="176"/>
      <c r="E22" s="139"/>
      <c r="F22" s="172"/>
      <c r="G22" s="140">
        <f t="shared" si="0"/>
        <v>1211335.4100000001</v>
      </c>
      <c r="H22" s="141"/>
      <c r="I22" s="142"/>
      <c r="J22" s="142"/>
      <c r="K22" s="142"/>
    </row>
    <row r="23" spans="1:11" s="143" customFormat="1" ht="11.25">
      <c r="A23" s="137">
        <v>43042</v>
      </c>
      <c r="B23" s="138" t="s">
        <v>3470</v>
      </c>
      <c r="C23" s="139">
        <v>41000</v>
      </c>
      <c r="D23" s="176">
        <v>5</v>
      </c>
      <c r="E23" s="139"/>
      <c r="F23" s="172"/>
      <c r="G23" s="140">
        <f t="shared" si="0"/>
        <v>1252335.4100000001</v>
      </c>
      <c r="H23" s="141"/>
      <c r="I23" s="142"/>
      <c r="J23" s="142"/>
      <c r="K23" s="142"/>
    </row>
    <row r="24" spans="1:11" s="143" customFormat="1" ht="11.25">
      <c r="A24" s="137">
        <v>43045</v>
      </c>
      <c r="B24" s="138" t="s">
        <v>3471</v>
      </c>
      <c r="C24" s="139">
        <v>513300</v>
      </c>
      <c r="D24" s="176">
        <v>16</v>
      </c>
      <c r="E24" s="139"/>
      <c r="F24" s="172"/>
      <c r="G24" s="140">
        <f t="shared" si="0"/>
        <v>1765635.4100000001</v>
      </c>
      <c r="H24" s="141" t="s">
        <v>3472</v>
      </c>
      <c r="I24" s="142"/>
      <c r="J24" s="142"/>
      <c r="K24" s="142"/>
    </row>
    <row r="25" spans="1:11" s="143" customFormat="1" ht="11.25">
      <c r="A25" s="137">
        <v>43045</v>
      </c>
      <c r="B25" s="138" t="s">
        <v>3473</v>
      </c>
      <c r="C25" s="139">
        <v>14196.03</v>
      </c>
      <c r="D25" s="176">
        <v>8</v>
      </c>
      <c r="E25" s="139"/>
      <c r="F25" s="172"/>
      <c r="G25" s="140">
        <f t="shared" si="0"/>
        <v>1779831.4400000002</v>
      </c>
      <c r="H25" s="141" t="s">
        <v>3474</v>
      </c>
      <c r="I25" s="142"/>
      <c r="J25" s="142"/>
      <c r="K25" s="142"/>
    </row>
    <row r="26" spans="1:11" s="143" customFormat="1" ht="11.25">
      <c r="A26" s="144">
        <v>43045</v>
      </c>
      <c r="B26" s="148" t="s">
        <v>3475</v>
      </c>
      <c r="C26" s="146"/>
      <c r="D26" s="176"/>
      <c r="E26" s="146">
        <v>27.01</v>
      </c>
      <c r="F26" s="172">
        <v>19</v>
      </c>
      <c r="G26" s="147">
        <f t="shared" si="0"/>
        <v>1779804.4300000002</v>
      </c>
      <c r="H26" s="141"/>
      <c r="I26" s="142"/>
      <c r="J26" s="142"/>
      <c r="K26" s="142"/>
    </row>
    <row r="27" spans="1:11" s="143" customFormat="1" ht="11.25">
      <c r="A27" s="144">
        <v>43045</v>
      </c>
      <c r="B27" s="145" t="s">
        <v>3476</v>
      </c>
      <c r="C27" s="146"/>
      <c r="D27" s="176"/>
      <c r="E27" s="146">
        <v>168.84</v>
      </c>
      <c r="F27" s="172">
        <v>19</v>
      </c>
      <c r="G27" s="147">
        <f t="shared" si="0"/>
        <v>1779635.59</v>
      </c>
      <c r="H27" s="141"/>
      <c r="I27" s="142"/>
      <c r="J27" s="142"/>
      <c r="K27" s="142"/>
    </row>
    <row r="28" spans="1:11" s="143" customFormat="1" ht="11.25">
      <c r="A28" s="144">
        <v>43045</v>
      </c>
      <c r="B28" s="145" t="s">
        <v>3477</v>
      </c>
      <c r="C28" s="146"/>
      <c r="D28" s="176"/>
      <c r="E28" s="146">
        <v>70.569999999999993</v>
      </c>
      <c r="F28" s="172">
        <v>19</v>
      </c>
      <c r="G28" s="147">
        <f t="shared" si="0"/>
        <v>1779565.02</v>
      </c>
      <c r="H28" s="141"/>
      <c r="I28" s="142"/>
      <c r="J28" s="142"/>
      <c r="K28" s="142"/>
    </row>
    <row r="29" spans="1:11" s="143" customFormat="1" ht="11.25">
      <c r="A29" s="144">
        <v>43045</v>
      </c>
      <c r="B29" s="148" t="s">
        <v>3478</v>
      </c>
      <c r="C29" s="146"/>
      <c r="D29" s="176"/>
      <c r="E29" s="146">
        <v>11.29</v>
      </c>
      <c r="F29" s="172">
        <v>19</v>
      </c>
      <c r="G29" s="147">
        <f t="shared" si="0"/>
        <v>1779553.73</v>
      </c>
      <c r="H29" s="141"/>
      <c r="I29" s="142"/>
      <c r="J29" s="142"/>
      <c r="K29" s="142"/>
    </row>
    <row r="30" spans="1:11" s="143" customFormat="1" ht="11.25">
      <c r="A30" s="137">
        <v>43045</v>
      </c>
      <c r="B30" s="138" t="s">
        <v>3479</v>
      </c>
      <c r="C30" s="139">
        <v>27109.91</v>
      </c>
      <c r="D30" s="176">
        <v>12</v>
      </c>
      <c r="E30" s="139"/>
      <c r="F30" s="172"/>
      <c r="G30" s="140">
        <f t="shared" si="0"/>
        <v>1806663.64</v>
      </c>
      <c r="H30" s="141" t="s">
        <v>3480</v>
      </c>
      <c r="I30" s="142"/>
      <c r="J30" s="142"/>
      <c r="K30" s="142"/>
    </row>
    <row r="31" spans="1:11" s="143" customFormat="1" ht="11.25">
      <c r="A31" s="144">
        <v>43045</v>
      </c>
      <c r="B31" s="145" t="s">
        <v>3481</v>
      </c>
      <c r="C31" s="146"/>
      <c r="D31" s="176"/>
      <c r="E31" s="146">
        <v>220.38</v>
      </c>
      <c r="F31" s="172">
        <v>19</v>
      </c>
      <c r="G31" s="147">
        <f t="shared" si="0"/>
        <v>1806443.26</v>
      </c>
      <c r="H31" s="141"/>
      <c r="I31" s="142"/>
      <c r="J31" s="142"/>
      <c r="K31" s="142"/>
    </row>
    <row r="32" spans="1:11" s="143" customFormat="1" ht="11.25">
      <c r="A32" s="144">
        <v>43045</v>
      </c>
      <c r="B32" s="148" t="s">
        <v>3482</v>
      </c>
      <c r="C32" s="146"/>
      <c r="D32" s="176"/>
      <c r="E32" s="146">
        <v>35.26</v>
      </c>
      <c r="F32" s="172">
        <v>19</v>
      </c>
      <c r="G32" s="147">
        <f t="shared" si="0"/>
        <v>1806408</v>
      </c>
      <c r="H32" s="141"/>
      <c r="I32" s="142"/>
      <c r="J32" s="142"/>
      <c r="K32" s="142"/>
    </row>
    <row r="33" spans="1:11" s="143" customFormat="1" ht="11.25">
      <c r="A33" s="144">
        <v>43045</v>
      </c>
      <c r="B33" s="145" t="s">
        <v>3483</v>
      </c>
      <c r="C33" s="146"/>
      <c r="D33" s="176"/>
      <c r="E33" s="146">
        <v>186.49</v>
      </c>
      <c r="F33" s="172">
        <v>19</v>
      </c>
      <c r="G33" s="147">
        <f t="shared" si="0"/>
        <v>1806221.51</v>
      </c>
      <c r="H33" s="141"/>
      <c r="I33" s="142"/>
      <c r="J33" s="142"/>
      <c r="K33" s="142"/>
    </row>
    <row r="34" spans="1:11" s="143" customFormat="1" ht="11.25">
      <c r="A34" s="144">
        <v>43045</v>
      </c>
      <c r="B34" s="148" t="s">
        <v>3484</v>
      </c>
      <c r="C34" s="146"/>
      <c r="D34" s="176"/>
      <c r="E34" s="146">
        <v>29.84</v>
      </c>
      <c r="F34" s="172">
        <v>19</v>
      </c>
      <c r="G34" s="147">
        <f t="shared" si="0"/>
        <v>1806191.67</v>
      </c>
      <c r="H34" s="141"/>
      <c r="I34" s="142"/>
      <c r="J34" s="142"/>
      <c r="K34" s="142"/>
    </row>
    <row r="35" spans="1:11" s="143" customFormat="1" ht="11.25">
      <c r="A35" s="137">
        <v>43045</v>
      </c>
      <c r="B35" s="138" t="s">
        <v>3485</v>
      </c>
      <c r="C35" s="139"/>
      <c r="D35" s="176"/>
      <c r="E35" s="139">
        <v>700000</v>
      </c>
      <c r="F35" s="172">
        <v>1</v>
      </c>
      <c r="G35" s="140">
        <f t="shared" si="0"/>
        <v>1106191.67</v>
      </c>
      <c r="H35" s="141" t="s">
        <v>2918</v>
      </c>
      <c r="I35" s="142"/>
      <c r="J35" s="142" t="s">
        <v>3486</v>
      </c>
      <c r="K35" s="142"/>
    </row>
    <row r="36" spans="1:11" s="143" customFormat="1" ht="11.25">
      <c r="A36" s="137">
        <v>43045</v>
      </c>
      <c r="B36" s="138" t="s">
        <v>3487</v>
      </c>
      <c r="C36" s="139">
        <v>3320</v>
      </c>
      <c r="D36" s="176">
        <v>14</v>
      </c>
      <c r="E36" s="139"/>
      <c r="F36" s="172"/>
      <c r="G36" s="140">
        <f t="shared" si="0"/>
        <v>1109511.67</v>
      </c>
      <c r="H36" s="141" t="s">
        <v>3488</v>
      </c>
      <c r="I36" s="142"/>
      <c r="J36" s="142"/>
      <c r="K36" s="142"/>
    </row>
    <row r="37" spans="1:11" s="143" customFormat="1" ht="11.25">
      <c r="A37" s="137">
        <v>43045</v>
      </c>
      <c r="B37" s="138" t="s">
        <v>3489</v>
      </c>
      <c r="C37" s="139">
        <v>75000</v>
      </c>
      <c r="D37" s="176">
        <v>15</v>
      </c>
      <c r="E37" s="139"/>
      <c r="F37" s="172"/>
      <c r="G37" s="140">
        <f t="shared" si="0"/>
        <v>1184511.67</v>
      </c>
      <c r="H37" s="141" t="s">
        <v>3490</v>
      </c>
      <c r="I37" s="142"/>
      <c r="J37" s="142"/>
      <c r="K37" s="142"/>
    </row>
    <row r="38" spans="1:11" s="143" customFormat="1" ht="11.25">
      <c r="A38" s="137">
        <v>43045</v>
      </c>
      <c r="B38" s="138" t="s">
        <v>3491</v>
      </c>
      <c r="C38" s="139">
        <v>3250</v>
      </c>
      <c r="D38" s="176">
        <v>10</v>
      </c>
      <c r="E38" s="139"/>
      <c r="F38" s="172"/>
      <c r="G38" s="140">
        <f t="shared" si="0"/>
        <v>1187761.67</v>
      </c>
      <c r="H38" s="141" t="s">
        <v>3492</v>
      </c>
      <c r="I38" s="142"/>
      <c r="J38" s="142"/>
      <c r="K38" s="142"/>
    </row>
    <row r="39" spans="1:11" s="143" customFormat="1" ht="11.25">
      <c r="A39" s="137">
        <v>43045</v>
      </c>
      <c r="B39" s="138" t="s">
        <v>3493</v>
      </c>
      <c r="C39" s="139">
        <v>0</v>
      </c>
      <c r="D39" s="176"/>
      <c r="E39" s="139"/>
      <c r="F39" s="172"/>
      <c r="G39" s="140">
        <f t="shared" si="0"/>
        <v>1187761.67</v>
      </c>
      <c r="H39" s="141"/>
      <c r="I39" s="142"/>
      <c r="J39" s="142"/>
      <c r="K39" s="142"/>
    </row>
    <row r="40" spans="1:11" s="143" customFormat="1" ht="11.25">
      <c r="A40" s="137">
        <v>43045</v>
      </c>
      <c r="B40" s="138" t="s">
        <v>3494</v>
      </c>
      <c r="C40" s="139">
        <v>2390</v>
      </c>
      <c r="D40" s="176">
        <v>26</v>
      </c>
      <c r="E40" s="139"/>
      <c r="F40" s="172"/>
      <c r="G40" s="140">
        <f t="shared" si="0"/>
        <v>1190151.67</v>
      </c>
      <c r="H40" s="141" t="s">
        <v>3495</v>
      </c>
      <c r="I40" s="142"/>
      <c r="J40" s="142"/>
      <c r="K40" s="142"/>
    </row>
    <row r="41" spans="1:11" s="143" customFormat="1" ht="11.25">
      <c r="A41" s="137">
        <v>43045</v>
      </c>
      <c r="B41" s="138" t="s">
        <v>3496</v>
      </c>
      <c r="C41" s="139"/>
      <c r="D41" s="176"/>
      <c r="E41" s="139">
        <v>300000</v>
      </c>
      <c r="F41" s="172">
        <v>2</v>
      </c>
      <c r="G41" s="140">
        <f t="shared" si="0"/>
        <v>890151.66999999993</v>
      </c>
      <c r="H41" s="141" t="s">
        <v>2918</v>
      </c>
      <c r="I41" s="142"/>
      <c r="J41" s="142" t="s">
        <v>3497</v>
      </c>
      <c r="K41" s="142"/>
    </row>
    <row r="42" spans="1:11" s="143" customFormat="1" ht="11.25">
      <c r="A42" s="137">
        <v>43046</v>
      </c>
      <c r="B42" s="138" t="s">
        <v>3498</v>
      </c>
      <c r="C42" s="139">
        <v>4214.3500000000004</v>
      </c>
      <c r="D42" s="176">
        <v>13</v>
      </c>
      <c r="E42" s="139"/>
      <c r="F42" s="172"/>
      <c r="G42" s="140">
        <f t="shared" si="0"/>
        <v>894366.0199999999</v>
      </c>
      <c r="H42" s="141" t="s">
        <v>3499</v>
      </c>
      <c r="I42" s="142"/>
      <c r="J42" s="142"/>
      <c r="K42" s="142"/>
    </row>
    <row r="43" spans="1:11" s="143" customFormat="1" ht="11.25">
      <c r="A43" s="144">
        <v>43046</v>
      </c>
      <c r="B43" s="145" t="s">
        <v>3500</v>
      </c>
      <c r="C43" s="146"/>
      <c r="D43" s="176"/>
      <c r="E43" s="146">
        <v>46.36</v>
      </c>
      <c r="F43" s="172">
        <v>19</v>
      </c>
      <c r="G43" s="147">
        <f t="shared" si="0"/>
        <v>894319.65999999992</v>
      </c>
      <c r="H43" s="141"/>
      <c r="I43" s="142"/>
      <c r="J43" s="142"/>
      <c r="K43" s="142"/>
    </row>
    <row r="44" spans="1:11" s="143" customFormat="1" ht="11.25">
      <c r="A44" s="144">
        <v>43046</v>
      </c>
      <c r="B44" s="148" t="s">
        <v>3501</v>
      </c>
      <c r="C44" s="146"/>
      <c r="D44" s="176"/>
      <c r="E44" s="146">
        <v>7.41</v>
      </c>
      <c r="F44" s="172">
        <v>19</v>
      </c>
      <c r="G44" s="147">
        <f t="shared" si="0"/>
        <v>894312.24999999988</v>
      </c>
      <c r="H44" s="141"/>
      <c r="I44" s="142"/>
      <c r="J44" s="142"/>
      <c r="K44" s="142"/>
    </row>
    <row r="45" spans="1:11" s="143" customFormat="1" ht="11.25">
      <c r="A45" s="137">
        <v>43046</v>
      </c>
      <c r="B45" s="138" t="s">
        <v>3502</v>
      </c>
      <c r="C45" s="139">
        <v>5000</v>
      </c>
      <c r="D45" s="176">
        <v>17</v>
      </c>
      <c r="E45" s="139"/>
      <c r="F45" s="172"/>
      <c r="G45" s="140">
        <f t="shared" si="0"/>
        <v>899312.24999999988</v>
      </c>
      <c r="H45" s="141" t="s">
        <v>3503</v>
      </c>
      <c r="I45" s="142"/>
      <c r="J45" s="142"/>
      <c r="K45" s="142"/>
    </row>
    <row r="46" spans="1:11" s="143" customFormat="1" ht="11.25">
      <c r="A46" s="137">
        <v>43046</v>
      </c>
      <c r="B46" s="138" t="s">
        <v>3504</v>
      </c>
      <c r="C46" s="139">
        <v>2000</v>
      </c>
      <c r="D46" s="176">
        <v>19</v>
      </c>
      <c r="E46" s="139"/>
      <c r="F46" s="172"/>
      <c r="G46" s="140">
        <f t="shared" si="0"/>
        <v>901312.24999999988</v>
      </c>
      <c r="H46" s="141" t="s">
        <v>3505</v>
      </c>
      <c r="I46" s="142"/>
      <c r="J46" s="142"/>
      <c r="K46" s="142"/>
    </row>
    <row r="47" spans="1:11" s="143" customFormat="1" ht="11.25">
      <c r="A47" s="137">
        <v>43046</v>
      </c>
      <c r="B47" s="138" t="s">
        <v>3506</v>
      </c>
      <c r="C47" s="139">
        <v>350000</v>
      </c>
      <c r="D47" s="176">
        <v>21</v>
      </c>
      <c r="E47" s="139"/>
      <c r="F47" s="172"/>
      <c r="G47" s="140">
        <f t="shared" si="0"/>
        <v>1251312.25</v>
      </c>
      <c r="H47" s="141" t="s">
        <v>3507</v>
      </c>
      <c r="I47" s="142"/>
      <c r="J47" s="142"/>
      <c r="K47" s="142"/>
    </row>
    <row r="48" spans="1:11" s="143" customFormat="1" ht="11.25">
      <c r="A48" s="137">
        <v>43046</v>
      </c>
      <c r="B48" s="138" t="s">
        <v>3508</v>
      </c>
      <c r="C48" s="139">
        <v>35799.910000000003</v>
      </c>
      <c r="D48" s="176">
        <v>20</v>
      </c>
      <c r="E48" s="139"/>
      <c r="F48" s="172"/>
      <c r="G48" s="140">
        <f t="shared" si="0"/>
        <v>1287112.1599999999</v>
      </c>
      <c r="H48" s="141" t="s">
        <v>3509</v>
      </c>
      <c r="I48" s="142"/>
      <c r="J48" s="142"/>
      <c r="K48" s="142"/>
    </row>
    <row r="49" spans="1:11" s="143" customFormat="1" ht="11.25">
      <c r="A49" s="137">
        <v>43046</v>
      </c>
      <c r="B49" s="138" t="s">
        <v>3510</v>
      </c>
      <c r="C49" s="139">
        <v>1479</v>
      </c>
      <c r="D49" s="176">
        <v>22</v>
      </c>
      <c r="E49" s="139"/>
      <c r="F49" s="172"/>
      <c r="G49" s="140">
        <f t="shared" si="0"/>
        <v>1288591.1599999999</v>
      </c>
      <c r="H49" s="141" t="s">
        <v>3511</v>
      </c>
      <c r="I49" s="142"/>
      <c r="J49" s="142"/>
      <c r="K49" s="142"/>
    </row>
    <row r="50" spans="1:11" s="143" customFormat="1" ht="11.25">
      <c r="A50" s="144">
        <v>43047</v>
      </c>
      <c r="B50" s="145" t="s">
        <v>3512</v>
      </c>
      <c r="C50" s="146"/>
      <c r="D50" s="176"/>
      <c r="E50" s="146">
        <v>184.47</v>
      </c>
      <c r="F50" s="172">
        <v>19</v>
      </c>
      <c r="G50" s="147">
        <f t="shared" si="0"/>
        <v>1288406.69</v>
      </c>
      <c r="H50" s="141"/>
      <c r="I50" s="142"/>
      <c r="J50" s="142"/>
      <c r="K50" s="142"/>
    </row>
    <row r="51" spans="1:11" s="143" customFormat="1" ht="11.25">
      <c r="A51" s="137">
        <v>43047</v>
      </c>
      <c r="B51" s="138" t="s">
        <v>3198</v>
      </c>
      <c r="C51" s="139">
        <v>14764.92</v>
      </c>
      <c r="D51" s="176">
        <v>18</v>
      </c>
      <c r="E51" s="139"/>
      <c r="F51" s="172"/>
      <c r="G51" s="147">
        <f t="shared" si="0"/>
        <v>1303171.6099999999</v>
      </c>
      <c r="H51" s="141" t="s">
        <v>3513</v>
      </c>
      <c r="I51" s="142"/>
      <c r="J51" s="142"/>
      <c r="K51" s="142"/>
    </row>
    <row r="52" spans="1:11" s="143" customFormat="1" ht="11.25">
      <c r="A52" s="144">
        <v>43047</v>
      </c>
      <c r="B52" s="148" t="s">
        <v>3514</v>
      </c>
      <c r="C52" s="146"/>
      <c r="D52" s="176"/>
      <c r="E52" s="146">
        <v>29.52</v>
      </c>
      <c r="F52" s="172">
        <v>19</v>
      </c>
      <c r="G52" s="147">
        <f t="shared" si="0"/>
        <v>1303142.0899999999</v>
      </c>
      <c r="H52" s="141"/>
      <c r="I52" s="142"/>
      <c r="J52" s="142"/>
      <c r="K52" s="142"/>
    </row>
    <row r="53" spans="1:11" s="143" customFormat="1" ht="11.25">
      <c r="A53" s="144">
        <v>43047</v>
      </c>
      <c r="B53" s="145" t="s">
        <v>3515</v>
      </c>
      <c r="C53" s="146"/>
      <c r="D53" s="176"/>
      <c r="E53" s="146">
        <v>68.900000000000006</v>
      </c>
      <c r="F53" s="172">
        <v>19</v>
      </c>
      <c r="G53" s="147">
        <f t="shared" si="0"/>
        <v>1303073.19</v>
      </c>
      <c r="H53" s="141"/>
      <c r="I53" s="142"/>
      <c r="J53" s="142"/>
      <c r="K53" s="142"/>
    </row>
    <row r="54" spans="1:11" s="143" customFormat="1" ht="11.25">
      <c r="A54" s="144">
        <v>43047</v>
      </c>
      <c r="B54" s="148" t="s">
        <v>3516</v>
      </c>
      <c r="C54" s="146"/>
      <c r="D54" s="176"/>
      <c r="E54" s="146">
        <v>11.02</v>
      </c>
      <c r="F54" s="172">
        <v>19</v>
      </c>
      <c r="G54" s="147">
        <f t="shared" si="0"/>
        <v>1303062.17</v>
      </c>
      <c r="H54" s="141"/>
      <c r="I54" s="142"/>
      <c r="J54" s="142"/>
      <c r="K54" s="142"/>
    </row>
    <row r="55" spans="1:11" s="143" customFormat="1" ht="11.25">
      <c r="A55" s="137">
        <v>43047</v>
      </c>
      <c r="B55" s="138" t="s">
        <v>3517</v>
      </c>
      <c r="C55" s="139">
        <v>140000</v>
      </c>
      <c r="D55" s="176">
        <v>25</v>
      </c>
      <c r="E55" s="139"/>
      <c r="F55" s="172"/>
      <c r="G55" s="140">
        <f t="shared" si="0"/>
        <v>1443062.17</v>
      </c>
      <c r="H55" s="141" t="s">
        <v>3518</v>
      </c>
      <c r="I55" s="142"/>
      <c r="J55" s="142"/>
      <c r="K55" s="142"/>
    </row>
    <row r="56" spans="1:11" s="143" customFormat="1" ht="11.25">
      <c r="A56" s="137">
        <v>43047</v>
      </c>
      <c r="B56" s="138" t="s">
        <v>3519</v>
      </c>
      <c r="C56" s="139">
        <v>1970</v>
      </c>
      <c r="D56" s="176">
        <v>34</v>
      </c>
      <c r="E56" s="139"/>
      <c r="F56" s="172"/>
      <c r="G56" s="140">
        <f t="shared" si="0"/>
        <v>1445032.17</v>
      </c>
      <c r="H56" s="141" t="s">
        <v>3520</v>
      </c>
      <c r="I56" s="142"/>
      <c r="J56" s="142"/>
      <c r="K56" s="142"/>
    </row>
    <row r="57" spans="1:11" s="143" customFormat="1" ht="11.25">
      <c r="A57" s="137">
        <v>43048</v>
      </c>
      <c r="B57" s="138" t="s">
        <v>3521</v>
      </c>
      <c r="C57" s="139">
        <v>8889.1</v>
      </c>
      <c r="D57" s="176">
        <v>23</v>
      </c>
      <c r="E57" s="139"/>
      <c r="F57" s="172"/>
      <c r="G57" s="140">
        <f t="shared" si="0"/>
        <v>1453921.27</v>
      </c>
      <c r="H57" s="141" t="s">
        <v>3522</v>
      </c>
      <c r="I57" s="142"/>
      <c r="J57" s="142"/>
      <c r="K57" s="142"/>
    </row>
    <row r="58" spans="1:11" s="143" customFormat="1" ht="11.25">
      <c r="A58" s="144">
        <v>43048</v>
      </c>
      <c r="B58" s="145" t="s">
        <v>3523</v>
      </c>
      <c r="C58" s="146"/>
      <c r="D58" s="176"/>
      <c r="E58" s="146">
        <v>166.8</v>
      </c>
      <c r="F58" s="172">
        <v>19</v>
      </c>
      <c r="G58" s="147">
        <f t="shared" si="0"/>
        <v>1453754.47</v>
      </c>
      <c r="H58" s="141"/>
      <c r="I58" s="142"/>
      <c r="J58" s="142"/>
      <c r="K58" s="142"/>
    </row>
    <row r="59" spans="1:11" s="143" customFormat="1" ht="11.25">
      <c r="A59" s="144">
        <v>43048</v>
      </c>
      <c r="B59" s="148" t="s">
        <v>3524</v>
      </c>
      <c r="C59" s="146"/>
      <c r="D59" s="176"/>
      <c r="E59" s="146">
        <v>26.69</v>
      </c>
      <c r="F59" s="172">
        <v>19</v>
      </c>
      <c r="G59" s="147">
        <f t="shared" si="0"/>
        <v>1453727.78</v>
      </c>
      <c r="H59" s="141"/>
      <c r="I59" s="142"/>
      <c r="J59" s="142"/>
      <c r="K59" s="142"/>
    </row>
    <row r="60" spans="1:11" s="143" customFormat="1" ht="11.25">
      <c r="A60" s="144">
        <v>43048</v>
      </c>
      <c r="B60" s="145" t="s">
        <v>3525</v>
      </c>
      <c r="C60" s="146"/>
      <c r="D60" s="176"/>
      <c r="E60" s="146">
        <v>13.23</v>
      </c>
      <c r="F60" s="172">
        <v>19</v>
      </c>
      <c r="G60" s="147">
        <f t="shared" si="0"/>
        <v>1453714.55</v>
      </c>
      <c r="H60" s="141"/>
      <c r="I60" s="142"/>
      <c r="J60" s="142"/>
      <c r="K60" s="142"/>
    </row>
    <row r="61" spans="1:11" s="143" customFormat="1" ht="11.25">
      <c r="A61" s="144">
        <v>43048</v>
      </c>
      <c r="B61" s="148" t="s">
        <v>3526</v>
      </c>
      <c r="C61" s="146"/>
      <c r="D61" s="176"/>
      <c r="E61" s="146">
        <v>2.12</v>
      </c>
      <c r="F61" s="172">
        <v>19</v>
      </c>
      <c r="G61" s="147">
        <f t="shared" si="0"/>
        <v>1453712.43</v>
      </c>
      <c r="H61" s="141"/>
      <c r="I61" s="142"/>
      <c r="J61" s="142"/>
      <c r="K61" s="142"/>
    </row>
    <row r="62" spans="1:11" s="143" customFormat="1" ht="11.25">
      <c r="A62" s="137">
        <v>43048</v>
      </c>
      <c r="B62" s="138" t="s">
        <v>3527</v>
      </c>
      <c r="C62" s="139"/>
      <c r="D62" s="176"/>
      <c r="E62" s="139">
        <v>1440125.28</v>
      </c>
      <c r="F62" s="172">
        <v>3</v>
      </c>
      <c r="G62" s="140">
        <f t="shared" si="0"/>
        <v>13587.149999999907</v>
      </c>
      <c r="H62" s="141"/>
      <c r="I62" s="142"/>
      <c r="J62" s="142"/>
      <c r="K62" s="142"/>
    </row>
    <row r="63" spans="1:11" s="143" customFormat="1" ht="11.25">
      <c r="A63" s="137">
        <v>43048</v>
      </c>
      <c r="B63" s="138" t="s">
        <v>3528</v>
      </c>
      <c r="C63" s="139">
        <v>28913</v>
      </c>
      <c r="D63" s="176">
        <v>27</v>
      </c>
      <c r="E63" s="139"/>
      <c r="F63" s="172"/>
      <c r="G63" s="140">
        <f t="shared" si="0"/>
        <v>42500.149999999907</v>
      </c>
      <c r="H63" s="141" t="s">
        <v>3529</v>
      </c>
      <c r="I63" s="142"/>
      <c r="J63" s="142"/>
      <c r="K63" s="142"/>
    </row>
    <row r="64" spans="1:11" s="143" customFormat="1" ht="11.25">
      <c r="A64" s="137">
        <v>43048</v>
      </c>
      <c r="B64" s="138" t="s">
        <v>3530</v>
      </c>
      <c r="C64" s="139">
        <v>110000</v>
      </c>
      <c r="D64" s="176">
        <v>28</v>
      </c>
      <c r="E64" s="139"/>
      <c r="F64" s="172"/>
      <c r="G64" s="140">
        <f t="shared" si="0"/>
        <v>152500.14999999991</v>
      </c>
      <c r="H64" s="141" t="s">
        <v>3531</v>
      </c>
      <c r="I64" s="142"/>
      <c r="J64" s="142"/>
      <c r="K64" s="142"/>
    </row>
    <row r="65" spans="1:11" s="143" customFormat="1" ht="11.25">
      <c r="A65" s="137">
        <v>43048</v>
      </c>
      <c r="B65" s="138" t="s">
        <v>3532</v>
      </c>
      <c r="C65" s="139">
        <v>0</v>
      </c>
      <c r="D65" s="176"/>
      <c r="E65" s="139"/>
      <c r="F65" s="172"/>
      <c r="G65" s="140">
        <f t="shared" si="0"/>
        <v>152500.14999999991</v>
      </c>
      <c r="H65" s="141"/>
      <c r="I65" s="142"/>
      <c r="J65" s="142"/>
      <c r="K65" s="142"/>
    </row>
    <row r="66" spans="1:11" s="143" customFormat="1" ht="11.25">
      <c r="A66" s="150">
        <v>43048</v>
      </c>
      <c r="B66" s="138" t="s">
        <v>3533</v>
      </c>
      <c r="C66" s="139">
        <v>924</v>
      </c>
      <c r="D66" s="176">
        <v>31</v>
      </c>
      <c r="E66" s="139"/>
      <c r="F66" s="172"/>
      <c r="G66" s="140">
        <f t="shared" si="0"/>
        <v>153424.14999999991</v>
      </c>
      <c r="H66" s="141" t="s">
        <v>3534</v>
      </c>
      <c r="I66" s="142"/>
      <c r="J66" s="142"/>
      <c r="K66" s="142"/>
    </row>
    <row r="67" spans="1:11" s="143" customFormat="1" ht="11.25">
      <c r="A67" s="150">
        <v>43048</v>
      </c>
      <c r="B67" s="138" t="s">
        <v>3535</v>
      </c>
      <c r="C67" s="139">
        <v>20000</v>
      </c>
      <c r="D67" s="176">
        <v>78</v>
      </c>
      <c r="E67" s="139"/>
      <c r="F67" s="172"/>
      <c r="G67" s="140">
        <f t="shared" si="0"/>
        <v>173424.14999999991</v>
      </c>
      <c r="H67" s="141" t="s">
        <v>3536</v>
      </c>
      <c r="I67" s="142"/>
      <c r="J67" s="142"/>
      <c r="K67" s="142"/>
    </row>
    <row r="68" spans="1:11" s="143" customFormat="1" ht="11.25">
      <c r="A68" s="150">
        <v>43048</v>
      </c>
      <c r="B68" s="138" t="s">
        <v>3537</v>
      </c>
      <c r="C68" s="139">
        <v>1970</v>
      </c>
      <c r="D68" s="176">
        <v>33</v>
      </c>
      <c r="E68" s="139"/>
      <c r="F68" s="172"/>
      <c r="G68" s="140">
        <f t="shared" ref="G68:G131" si="1">+G67+C68-E68</f>
        <v>175394.14999999991</v>
      </c>
      <c r="H68" s="141" t="s">
        <v>3538</v>
      </c>
      <c r="I68" s="142"/>
      <c r="J68" s="142"/>
      <c r="K68" s="142"/>
    </row>
    <row r="69" spans="1:11" s="143" customFormat="1" ht="11.25">
      <c r="A69" s="150">
        <v>43048</v>
      </c>
      <c r="B69" s="138" t="s">
        <v>3539</v>
      </c>
      <c r="C69" s="139">
        <v>4065</v>
      </c>
      <c r="D69" s="176">
        <v>35</v>
      </c>
      <c r="E69" s="139"/>
      <c r="F69" s="172"/>
      <c r="G69" s="140">
        <f t="shared" si="1"/>
        <v>179459.14999999991</v>
      </c>
      <c r="H69" s="141" t="s">
        <v>3540</v>
      </c>
      <c r="I69" s="142"/>
      <c r="J69" s="142"/>
      <c r="K69" s="142"/>
    </row>
    <row r="70" spans="1:11" s="143" customFormat="1" ht="11.25">
      <c r="A70" s="150">
        <v>43048</v>
      </c>
      <c r="B70" s="138" t="s">
        <v>3541</v>
      </c>
      <c r="C70" s="139">
        <v>150000</v>
      </c>
      <c r="D70" s="176">
        <v>30</v>
      </c>
      <c r="E70" s="139"/>
      <c r="F70" s="172"/>
      <c r="G70" s="140">
        <f t="shared" si="1"/>
        <v>329459.14999999991</v>
      </c>
      <c r="H70" s="141" t="s">
        <v>3542</v>
      </c>
      <c r="I70" s="142"/>
      <c r="J70" s="142"/>
      <c r="K70" s="142"/>
    </row>
    <row r="71" spans="1:11" s="143" customFormat="1" ht="11.25">
      <c r="A71" s="150">
        <v>43048</v>
      </c>
      <c r="B71" s="138" t="s">
        <v>3543</v>
      </c>
      <c r="C71" s="139">
        <v>0</v>
      </c>
      <c r="D71" s="176"/>
      <c r="E71" s="139"/>
      <c r="F71" s="172"/>
      <c r="G71" s="140">
        <f t="shared" si="1"/>
        <v>329459.14999999991</v>
      </c>
      <c r="H71" s="141"/>
      <c r="I71" s="142"/>
      <c r="J71" s="142"/>
      <c r="K71" s="142"/>
    </row>
    <row r="72" spans="1:11" s="143" customFormat="1" ht="11.25">
      <c r="A72" s="150">
        <v>43048</v>
      </c>
      <c r="B72" s="138" t="s">
        <v>3544</v>
      </c>
      <c r="C72" s="139">
        <v>81291.759999999995</v>
      </c>
      <c r="D72" s="176">
        <v>49</v>
      </c>
      <c r="E72" s="139"/>
      <c r="F72" s="172"/>
      <c r="G72" s="140">
        <f t="shared" si="1"/>
        <v>410750.90999999992</v>
      </c>
      <c r="H72" s="141" t="s">
        <v>3545</v>
      </c>
      <c r="I72" s="142"/>
      <c r="J72" s="142"/>
      <c r="K72" s="142"/>
    </row>
    <row r="73" spans="1:11" s="143" customFormat="1" ht="11.25">
      <c r="A73" s="150">
        <v>43049</v>
      </c>
      <c r="B73" s="138" t="s">
        <v>3546</v>
      </c>
      <c r="C73" s="139">
        <v>67400</v>
      </c>
      <c r="D73" s="176">
        <v>29</v>
      </c>
      <c r="E73" s="139"/>
      <c r="F73" s="172"/>
      <c r="G73" s="140">
        <f t="shared" si="1"/>
        <v>478150.90999999992</v>
      </c>
      <c r="H73" s="141" t="s">
        <v>3542</v>
      </c>
      <c r="I73" s="142" t="s">
        <v>3547</v>
      </c>
      <c r="J73" s="142"/>
      <c r="K73" s="142"/>
    </row>
    <row r="74" spans="1:11" s="143" customFormat="1" ht="11.25">
      <c r="A74" s="150">
        <v>43049</v>
      </c>
      <c r="B74" s="138" t="s">
        <v>3548</v>
      </c>
      <c r="C74" s="139">
        <v>45297.75</v>
      </c>
      <c r="D74" s="176">
        <v>32</v>
      </c>
      <c r="E74" s="139"/>
      <c r="F74" s="172"/>
      <c r="G74" s="140">
        <f t="shared" si="1"/>
        <v>523448.65999999992</v>
      </c>
      <c r="H74" s="141" t="s">
        <v>3549</v>
      </c>
      <c r="I74" s="142"/>
      <c r="J74" s="142"/>
      <c r="K74" s="142"/>
    </row>
    <row r="75" spans="1:11" s="143" customFormat="1" ht="11.25">
      <c r="A75" s="151">
        <v>43049</v>
      </c>
      <c r="B75" s="152" t="s">
        <v>3550</v>
      </c>
      <c r="C75" s="146"/>
      <c r="D75" s="176"/>
      <c r="E75" s="146">
        <v>31.71</v>
      </c>
      <c r="F75" s="172">
        <v>19</v>
      </c>
      <c r="G75" s="147">
        <f t="shared" si="1"/>
        <v>523416.9499999999</v>
      </c>
      <c r="H75" s="141"/>
      <c r="I75" s="142"/>
      <c r="J75" s="142"/>
      <c r="K75" s="142"/>
    </row>
    <row r="76" spans="1:11" s="143" customFormat="1" ht="11.25">
      <c r="A76" s="151">
        <v>43049</v>
      </c>
      <c r="B76" s="153" t="s">
        <v>3551</v>
      </c>
      <c r="C76" s="146"/>
      <c r="D76" s="176"/>
      <c r="E76" s="146">
        <v>5.07</v>
      </c>
      <c r="F76" s="172">
        <v>19</v>
      </c>
      <c r="G76" s="147">
        <f t="shared" si="1"/>
        <v>523411.87999999989</v>
      </c>
      <c r="H76" s="141"/>
      <c r="I76" s="142"/>
      <c r="J76" s="142"/>
      <c r="K76" s="142"/>
    </row>
    <row r="77" spans="1:11" s="143" customFormat="1" ht="11.25">
      <c r="A77" s="151">
        <v>43049</v>
      </c>
      <c r="B77" s="152" t="s">
        <v>3552</v>
      </c>
      <c r="C77" s="146"/>
      <c r="D77" s="176"/>
      <c r="E77" s="146">
        <v>996.75</v>
      </c>
      <c r="F77" s="172">
        <v>19</v>
      </c>
      <c r="G77" s="147">
        <f t="shared" si="1"/>
        <v>522415.12999999989</v>
      </c>
      <c r="H77" s="141"/>
      <c r="I77" s="142"/>
      <c r="J77" s="142"/>
      <c r="K77" s="142"/>
    </row>
    <row r="78" spans="1:11" s="143" customFormat="1" ht="11.25">
      <c r="A78" s="151">
        <v>43049</v>
      </c>
      <c r="B78" s="153" t="s">
        <v>3553</v>
      </c>
      <c r="C78" s="146"/>
      <c r="D78" s="176"/>
      <c r="E78" s="146">
        <v>159.47999999999999</v>
      </c>
      <c r="F78" s="172">
        <v>19</v>
      </c>
      <c r="G78" s="147">
        <f t="shared" si="1"/>
        <v>522255.64999999991</v>
      </c>
      <c r="H78" s="141"/>
      <c r="I78" s="142"/>
      <c r="J78" s="142"/>
      <c r="K78" s="142"/>
    </row>
    <row r="79" spans="1:11" s="143" customFormat="1" ht="11.25">
      <c r="A79" s="150">
        <v>43049</v>
      </c>
      <c r="B79" s="138" t="s">
        <v>3554</v>
      </c>
      <c r="C79" s="139">
        <v>1099</v>
      </c>
      <c r="D79" s="176">
        <v>40</v>
      </c>
      <c r="E79" s="139"/>
      <c r="F79" s="172"/>
      <c r="G79" s="140">
        <f t="shared" si="1"/>
        <v>523354.64999999991</v>
      </c>
      <c r="H79" s="141" t="s">
        <v>3555</v>
      </c>
      <c r="I79" s="142"/>
      <c r="J79" s="142"/>
      <c r="K79" s="142"/>
    </row>
    <row r="80" spans="1:11" s="143" customFormat="1" ht="11.25">
      <c r="A80" s="150">
        <v>43049</v>
      </c>
      <c r="B80" s="138" t="s">
        <v>3556</v>
      </c>
      <c r="C80" s="139">
        <v>1099.01</v>
      </c>
      <c r="D80" s="176">
        <v>24</v>
      </c>
      <c r="E80" s="139"/>
      <c r="F80" s="172"/>
      <c r="G80" s="140">
        <f t="shared" si="1"/>
        <v>524453.65999999992</v>
      </c>
      <c r="H80" s="141" t="s">
        <v>3557</v>
      </c>
      <c r="I80" s="142"/>
      <c r="J80" s="142"/>
      <c r="K80" s="142"/>
    </row>
    <row r="81" spans="1:11" s="143" customFormat="1" ht="11.25">
      <c r="A81" s="150">
        <v>43049</v>
      </c>
      <c r="B81" s="138" t="s">
        <v>3558</v>
      </c>
      <c r="C81" s="139"/>
      <c r="D81" s="176"/>
      <c r="E81" s="139"/>
      <c r="F81" s="172"/>
      <c r="G81" s="140">
        <f t="shared" si="1"/>
        <v>524453.65999999992</v>
      </c>
      <c r="H81" s="141"/>
      <c r="I81" s="142"/>
      <c r="J81" s="142"/>
      <c r="K81" s="142"/>
    </row>
    <row r="82" spans="1:11" s="143" customFormat="1" ht="11.25">
      <c r="A82" s="150">
        <v>43049</v>
      </c>
      <c r="B82" s="138" t="s">
        <v>3559</v>
      </c>
      <c r="C82" s="139">
        <v>155000</v>
      </c>
      <c r="D82" s="176">
        <v>37</v>
      </c>
      <c r="E82" s="139"/>
      <c r="F82" s="172"/>
      <c r="G82" s="140">
        <f t="shared" si="1"/>
        <v>679453.65999999992</v>
      </c>
      <c r="H82" s="141" t="s">
        <v>3560</v>
      </c>
      <c r="I82" s="142" t="s">
        <v>3561</v>
      </c>
      <c r="J82" s="142"/>
      <c r="K82" s="142"/>
    </row>
    <row r="83" spans="1:11" s="143" customFormat="1" ht="11.25">
      <c r="A83" s="150">
        <v>43049</v>
      </c>
      <c r="B83" s="138" t="s">
        <v>3562</v>
      </c>
      <c r="C83" s="139"/>
      <c r="D83" s="176"/>
      <c r="E83" s="139">
        <v>440125.28</v>
      </c>
      <c r="F83" s="172">
        <v>4</v>
      </c>
      <c r="G83" s="147">
        <f t="shared" si="1"/>
        <v>239328.37999999989</v>
      </c>
      <c r="H83" s="141"/>
      <c r="I83" s="142"/>
      <c r="J83" s="142"/>
      <c r="K83" s="142"/>
    </row>
    <row r="84" spans="1:11" s="143" customFormat="1" ht="11.25">
      <c r="A84" s="150">
        <v>43049</v>
      </c>
      <c r="B84" s="138" t="s">
        <v>3563</v>
      </c>
      <c r="C84" s="139">
        <v>2545</v>
      </c>
      <c r="D84" s="176">
        <v>41</v>
      </c>
      <c r="E84" s="139"/>
      <c r="F84" s="172"/>
      <c r="G84" s="140">
        <f t="shared" si="1"/>
        <v>241873.37999999989</v>
      </c>
      <c r="H84" s="141" t="s">
        <v>3564</v>
      </c>
      <c r="I84" s="142"/>
      <c r="J84" s="142"/>
      <c r="K84" s="142"/>
    </row>
    <row r="85" spans="1:11" s="143" customFormat="1" ht="11.25">
      <c r="A85" s="150">
        <v>43049</v>
      </c>
      <c r="B85" s="138" t="s">
        <v>3565</v>
      </c>
      <c r="C85" s="139">
        <v>100160</v>
      </c>
      <c r="D85" s="176">
        <v>39</v>
      </c>
      <c r="E85" s="139"/>
      <c r="F85" s="172"/>
      <c r="G85" s="140">
        <f t="shared" si="1"/>
        <v>342033.37999999989</v>
      </c>
      <c r="H85" s="141" t="s">
        <v>3566</v>
      </c>
      <c r="I85" s="142"/>
      <c r="J85" s="142"/>
      <c r="K85" s="142"/>
    </row>
    <row r="86" spans="1:11" s="143" customFormat="1" ht="11.25">
      <c r="A86" s="150">
        <v>43049</v>
      </c>
      <c r="B86" s="138" t="s">
        <v>3567</v>
      </c>
      <c r="C86" s="139">
        <v>140260</v>
      </c>
      <c r="D86" s="176">
        <v>38</v>
      </c>
      <c r="E86" s="139"/>
      <c r="F86" s="172"/>
      <c r="G86" s="140">
        <f t="shared" si="1"/>
        <v>482293.37999999989</v>
      </c>
      <c r="H86" s="141" t="s">
        <v>3568</v>
      </c>
      <c r="I86" s="142"/>
      <c r="J86" s="142"/>
      <c r="K86" s="142"/>
    </row>
    <row r="87" spans="1:11" s="143" customFormat="1" ht="11.25">
      <c r="A87" s="154">
        <v>43052</v>
      </c>
      <c r="B87" s="155" t="s">
        <v>3569</v>
      </c>
      <c r="C87" s="156">
        <v>16431.07</v>
      </c>
      <c r="D87" s="177">
        <v>36</v>
      </c>
      <c r="E87" s="156"/>
      <c r="F87" s="173"/>
      <c r="G87" s="140">
        <f t="shared" si="1"/>
        <v>498724.4499999999</v>
      </c>
      <c r="H87" s="141" t="s">
        <v>3570</v>
      </c>
      <c r="I87" s="142"/>
      <c r="J87" s="142"/>
      <c r="K87" s="142"/>
    </row>
    <row r="88" spans="1:11" s="143" customFormat="1" ht="11.25">
      <c r="A88" s="157">
        <v>43052</v>
      </c>
      <c r="B88" s="158" t="s">
        <v>3571</v>
      </c>
      <c r="C88" s="159"/>
      <c r="D88" s="177"/>
      <c r="E88" s="159">
        <v>114.32</v>
      </c>
      <c r="F88" s="172">
        <v>19</v>
      </c>
      <c r="G88" s="147">
        <f t="shared" si="1"/>
        <v>498610.12999999989</v>
      </c>
      <c r="H88" s="141"/>
      <c r="I88" s="142"/>
      <c r="J88" s="142"/>
      <c r="K88" s="142"/>
    </row>
    <row r="89" spans="1:11" s="143" customFormat="1" ht="11.25">
      <c r="A89" s="157">
        <v>43052</v>
      </c>
      <c r="B89" s="160" t="s">
        <v>3572</v>
      </c>
      <c r="C89" s="159"/>
      <c r="D89" s="177"/>
      <c r="E89" s="159">
        <v>18.29</v>
      </c>
      <c r="F89" s="172">
        <v>19</v>
      </c>
      <c r="G89" s="147">
        <f t="shared" si="1"/>
        <v>498591.83999999991</v>
      </c>
      <c r="H89" s="141"/>
      <c r="I89" s="142"/>
      <c r="J89" s="142"/>
      <c r="K89" s="142"/>
    </row>
    <row r="90" spans="1:11" s="143" customFormat="1" ht="11.25">
      <c r="A90" s="157">
        <v>43052</v>
      </c>
      <c r="B90" s="158" t="s">
        <v>3573</v>
      </c>
      <c r="C90" s="159"/>
      <c r="D90" s="177"/>
      <c r="E90" s="159">
        <v>122.8</v>
      </c>
      <c r="F90" s="172">
        <v>19</v>
      </c>
      <c r="G90" s="147">
        <f t="shared" si="1"/>
        <v>498469.03999999992</v>
      </c>
      <c r="H90" s="141"/>
      <c r="I90" s="142"/>
      <c r="J90" s="142"/>
      <c r="K90" s="142"/>
    </row>
    <row r="91" spans="1:11" s="143" customFormat="1" ht="11.25">
      <c r="A91" s="157">
        <v>43052</v>
      </c>
      <c r="B91" s="160" t="s">
        <v>3574</v>
      </c>
      <c r="C91" s="159"/>
      <c r="D91" s="177"/>
      <c r="E91" s="159">
        <v>19.649999999999999</v>
      </c>
      <c r="F91" s="172">
        <v>19</v>
      </c>
      <c r="G91" s="147">
        <f t="shared" si="1"/>
        <v>498449.3899999999</v>
      </c>
      <c r="H91" s="141"/>
      <c r="I91" s="142"/>
      <c r="J91" s="142"/>
      <c r="K91" s="142"/>
    </row>
    <row r="92" spans="1:11" s="143" customFormat="1" ht="11.25">
      <c r="A92" s="157">
        <v>43052</v>
      </c>
      <c r="B92" s="158" t="s">
        <v>3575</v>
      </c>
      <c r="C92" s="159"/>
      <c r="D92" s="177"/>
      <c r="E92" s="159">
        <v>283.60000000000002</v>
      </c>
      <c r="F92" s="172">
        <v>19</v>
      </c>
      <c r="G92" s="147">
        <f t="shared" si="1"/>
        <v>498165.78999999992</v>
      </c>
      <c r="H92" s="141"/>
      <c r="I92" s="142"/>
      <c r="J92" s="142"/>
      <c r="K92" s="142"/>
    </row>
    <row r="93" spans="1:11" s="143" customFormat="1" ht="11.25">
      <c r="A93" s="154">
        <v>43052</v>
      </c>
      <c r="B93" s="155" t="s">
        <v>3576</v>
      </c>
      <c r="C93" s="156">
        <v>21555</v>
      </c>
      <c r="D93" s="177">
        <v>42</v>
      </c>
      <c r="E93" s="156"/>
      <c r="F93" s="173"/>
      <c r="G93" s="140">
        <f t="shared" si="1"/>
        <v>519720.78999999992</v>
      </c>
      <c r="H93" s="141" t="s">
        <v>3577</v>
      </c>
      <c r="I93" s="142"/>
      <c r="J93" s="142"/>
      <c r="K93" s="142"/>
    </row>
    <row r="94" spans="1:11" s="143" customFormat="1" ht="11.25">
      <c r="A94" s="157">
        <v>43052</v>
      </c>
      <c r="B94" s="160" t="s">
        <v>3578</v>
      </c>
      <c r="C94" s="159"/>
      <c r="D94" s="177"/>
      <c r="E94" s="159">
        <v>45.38</v>
      </c>
      <c r="F94" s="173">
        <v>19</v>
      </c>
      <c r="G94" s="147">
        <f t="shared" si="1"/>
        <v>519675.40999999992</v>
      </c>
      <c r="H94" s="141"/>
      <c r="I94" s="142"/>
      <c r="J94" s="142"/>
      <c r="K94" s="142"/>
    </row>
    <row r="95" spans="1:11" s="143" customFormat="1" ht="11.25">
      <c r="A95" s="157">
        <v>43052</v>
      </c>
      <c r="B95" s="158" t="s">
        <v>3579</v>
      </c>
      <c r="C95" s="159"/>
      <c r="D95" s="177"/>
      <c r="E95" s="159">
        <v>93.35</v>
      </c>
      <c r="F95" s="173">
        <v>19</v>
      </c>
      <c r="G95" s="147">
        <f t="shared" si="1"/>
        <v>519582.05999999994</v>
      </c>
      <c r="H95" s="141"/>
      <c r="I95" s="142"/>
      <c r="J95" s="142"/>
      <c r="K95" s="142"/>
    </row>
    <row r="96" spans="1:11" s="143" customFormat="1" ht="11.25">
      <c r="A96" s="157">
        <v>43052</v>
      </c>
      <c r="B96" s="160" t="s">
        <v>3580</v>
      </c>
      <c r="C96" s="159"/>
      <c r="D96" s="177"/>
      <c r="E96" s="159">
        <v>14.93</v>
      </c>
      <c r="F96" s="173">
        <v>19</v>
      </c>
      <c r="G96" s="147">
        <f t="shared" si="1"/>
        <v>519567.12999999995</v>
      </c>
      <c r="H96" s="141"/>
      <c r="I96" s="142"/>
      <c r="J96" s="142"/>
      <c r="K96" s="142"/>
    </row>
    <row r="97" spans="1:11" s="143" customFormat="1" ht="11.25">
      <c r="A97" s="154">
        <v>43052</v>
      </c>
      <c r="B97" s="155" t="s">
        <v>3581</v>
      </c>
      <c r="C97" s="156">
        <v>6000</v>
      </c>
      <c r="D97" s="177">
        <v>43</v>
      </c>
      <c r="E97" s="156"/>
      <c r="F97" s="173"/>
      <c r="G97" s="140">
        <f t="shared" si="1"/>
        <v>525567.12999999989</v>
      </c>
      <c r="H97" s="141" t="s">
        <v>3582</v>
      </c>
      <c r="I97" s="142"/>
      <c r="J97" s="142"/>
      <c r="K97" s="142"/>
    </row>
    <row r="98" spans="1:11" s="143" customFormat="1" ht="11.25">
      <c r="A98" s="157">
        <v>43052</v>
      </c>
      <c r="B98" s="158" t="s">
        <v>3583</v>
      </c>
      <c r="C98" s="159"/>
      <c r="D98" s="177"/>
      <c r="E98" s="159">
        <v>130.19999999999999</v>
      </c>
      <c r="F98" s="173">
        <v>19</v>
      </c>
      <c r="G98" s="147">
        <f t="shared" si="1"/>
        <v>525436.92999999993</v>
      </c>
      <c r="H98" s="141"/>
      <c r="I98" s="142"/>
      <c r="J98" s="142"/>
      <c r="K98" s="142"/>
    </row>
    <row r="99" spans="1:11" s="143" customFormat="1" ht="11.25">
      <c r="A99" s="157">
        <v>43052</v>
      </c>
      <c r="B99" s="160" t="s">
        <v>3584</v>
      </c>
      <c r="C99" s="159"/>
      <c r="D99" s="177"/>
      <c r="E99" s="159">
        <v>20.83</v>
      </c>
      <c r="F99" s="173">
        <v>19</v>
      </c>
      <c r="G99" s="147">
        <f t="shared" si="1"/>
        <v>525416.1</v>
      </c>
      <c r="H99" s="141"/>
      <c r="I99" s="142"/>
      <c r="J99" s="142"/>
      <c r="K99" s="142"/>
    </row>
    <row r="100" spans="1:11" s="143" customFormat="1" ht="11.25">
      <c r="A100" s="154">
        <v>43052</v>
      </c>
      <c r="B100" s="155" t="s">
        <v>3585</v>
      </c>
      <c r="C100" s="156">
        <v>4465</v>
      </c>
      <c r="D100" s="177">
        <v>55</v>
      </c>
      <c r="E100" s="156"/>
      <c r="F100" s="173"/>
      <c r="G100" s="140">
        <f t="shared" si="1"/>
        <v>529881.1</v>
      </c>
      <c r="H100" s="141" t="s">
        <v>3586</v>
      </c>
      <c r="I100" s="142"/>
      <c r="J100" s="142"/>
      <c r="K100" s="142"/>
    </row>
    <row r="101" spans="1:11" s="143" customFormat="1" ht="11.25">
      <c r="A101" s="154">
        <v>43052</v>
      </c>
      <c r="B101" s="155" t="s">
        <v>3587</v>
      </c>
      <c r="C101" s="156">
        <v>351600</v>
      </c>
      <c r="D101" s="177">
        <v>45</v>
      </c>
      <c r="E101" s="156"/>
      <c r="F101" s="173"/>
      <c r="G101" s="140">
        <f t="shared" si="1"/>
        <v>881481.1</v>
      </c>
      <c r="H101" s="141" t="s">
        <v>3588</v>
      </c>
      <c r="I101" s="142"/>
      <c r="J101" s="142"/>
      <c r="K101" s="142"/>
    </row>
    <row r="102" spans="1:11" s="143" customFormat="1" ht="11.25">
      <c r="A102" s="154">
        <v>43052</v>
      </c>
      <c r="B102" s="155" t="s">
        <v>3589</v>
      </c>
      <c r="C102" s="156"/>
      <c r="D102" s="177"/>
      <c r="E102" s="156"/>
      <c r="F102" s="173"/>
      <c r="G102" s="140">
        <f t="shared" si="1"/>
        <v>881481.1</v>
      </c>
      <c r="H102" s="141"/>
      <c r="I102" s="142"/>
      <c r="J102" s="142"/>
      <c r="K102" s="142"/>
    </row>
    <row r="103" spans="1:11" s="143" customFormat="1" ht="11.25">
      <c r="A103" s="161">
        <v>43052</v>
      </c>
      <c r="B103" s="129" t="s">
        <v>3590</v>
      </c>
      <c r="C103" s="162">
        <v>3169</v>
      </c>
      <c r="D103" s="107">
        <v>47</v>
      </c>
      <c r="E103" s="162"/>
      <c r="F103" s="106"/>
      <c r="G103" s="140">
        <f t="shared" si="1"/>
        <v>884650.1</v>
      </c>
      <c r="H103" s="141" t="s">
        <v>3591</v>
      </c>
      <c r="I103" s="142"/>
      <c r="J103" s="142"/>
      <c r="K103" s="142"/>
    </row>
    <row r="104" spans="1:11" s="143" customFormat="1" ht="11.25">
      <c r="A104" s="37">
        <v>43053</v>
      </c>
      <c r="B104" s="163" t="s">
        <v>3592</v>
      </c>
      <c r="C104" s="100"/>
      <c r="D104" s="107"/>
      <c r="E104" s="100">
        <v>336.35</v>
      </c>
      <c r="F104" s="106">
        <v>19</v>
      </c>
      <c r="G104" s="147">
        <f t="shared" si="1"/>
        <v>884313.75</v>
      </c>
      <c r="H104" s="141"/>
      <c r="I104" s="142"/>
      <c r="J104" s="142"/>
      <c r="K104" s="142"/>
    </row>
    <row r="105" spans="1:11" s="143" customFormat="1" ht="11.25">
      <c r="A105" s="37">
        <v>43053</v>
      </c>
      <c r="B105" s="164" t="s">
        <v>3593</v>
      </c>
      <c r="C105" s="100"/>
      <c r="D105" s="107"/>
      <c r="E105" s="100">
        <v>53.82</v>
      </c>
      <c r="F105" s="106">
        <v>19</v>
      </c>
      <c r="G105" s="147">
        <f t="shared" si="1"/>
        <v>884259.93</v>
      </c>
      <c r="H105" s="141"/>
      <c r="I105" s="142"/>
      <c r="J105" s="142"/>
      <c r="K105" s="142"/>
    </row>
    <row r="106" spans="1:11" s="143" customFormat="1" ht="11.25">
      <c r="A106" s="161">
        <v>43053</v>
      </c>
      <c r="B106" s="129" t="s">
        <v>3594</v>
      </c>
      <c r="C106" s="162">
        <v>22058</v>
      </c>
      <c r="D106" s="107">
        <v>44</v>
      </c>
      <c r="E106" s="162"/>
      <c r="F106" s="106"/>
      <c r="G106" s="147">
        <f t="shared" si="1"/>
        <v>906317.93</v>
      </c>
      <c r="H106" s="141" t="s">
        <v>3595</v>
      </c>
      <c r="I106" s="142"/>
      <c r="J106" s="142"/>
      <c r="K106" s="142"/>
    </row>
    <row r="107" spans="1:11" s="143" customFormat="1" ht="11.25">
      <c r="A107" s="37">
        <v>43053</v>
      </c>
      <c r="B107" s="163" t="s">
        <v>3596</v>
      </c>
      <c r="C107" s="100"/>
      <c r="D107" s="107"/>
      <c r="E107" s="100">
        <v>72.14</v>
      </c>
      <c r="F107" s="106">
        <v>19</v>
      </c>
      <c r="G107" s="147">
        <f t="shared" si="1"/>
        <v>906245.79</v>
      </c>
      <c r="H107" s="141"/>
      <c r="I107" s="142"/>
      <c r="J107" s="142"/>
      <c r="K107" s="142"/>
    </row>
    <row r="108" spans="1:11" s="143" customFormat="1" ht="11.25">
      <c r="A108" s="37">
        <v>43053</v>
      </c>
      <c r="B108" s="164" t="s">
        <v>3597</v>
      </c>
      <c r="C108" s="100"/>
      <c r="D108" s="107"/>
      <c r="E108" s="100">
        <v>11.54</v>
      </c>
      <c r="F108" s="106">
        <v>19</v>
      </c>
      <c r="G108" s="147">
        <f t="shared" si="1"/>
        <v>906234.25</v>
      </c>
      <c r="H108" s="141"/>
      <c r="I108" s="142"/>
      <c r="J108" s="142"/>
      <c r="K108" s="142"/>
    </row>
    <row r="109" spans="1:11" s="143" customFormat="1" ht="11.25">
      <c r="A109" s="161">
        <v>43053</v>
      </c>
      <c r="B109" s="129" t="s">
        <v>3598</v>
      </c>
      <c r="C109" s="162">
        <v>44000</v>
      </c>
      <c r="D109" s="107">
        <v>46</v>
      </c>
      <c r="E109" s="162"/>
      <c r="F109" s="106"/>
      <c r="G109" s="140">
        <f t="shared" si="1"/>
        <v>950234.25</v>
      </c>
      <c r="H109" s="141" t="s">
        <v>3599</v>
      </c>
      <c r="I109" s="142"/>
      <c r="J109" s="142"/>
      <c r="K109" s="142"/>
    </row>
    <row r="110" spans="1:11" s="143" customFormat="1" ht="11.25">
      <c r="A110" s="161">
        <v>43053</v>
      </c>
      <c r="B110" s="129" t="s">
        <v>3600</v>
      </c>
      <c r="C110" s="162">
        <v>1000</v>
      </c>
      <c r="D110" s="107">
        <v>200</v>
      </c>
      <c r="E110" s="162"/>
      <c r="F110" s="106"/>
      <c r="G110" s="140">
        <f t="shared" si="1"/>
        <v>951234.25</v>
      </c>
      <c r="H110" s="141" t="s">
        <v>3601</v>
      </c>
      <c r="I110" s="142"/>
      <c r="J110" s="142"/>
      <c r="K110" s="142"/>
    </row>
    <row r="111" spans="1:11" s="143" customFormat="1" ht="11.25">
      <c r="A111" s="161">
        <v>43053</v>
      </c>
      <c r="B111" s="129" t="s">
        <v>3602</v>
      </c>
      <c r="C111" s="162">
        <v>1000</v>
      </c>
      <c r="D111" s="107">
        <v>200</v>
      </c>
      <c r="E111" s="162"/>
      <c r="F111" s="106"/>
      <c r="G111" s="140">
        <f t="shared" si="1"/>
        <v>952234.25</v>
      </c>
      <c r="H111" s="141" t="s">
        <v>3601</v>
      </c>
      <c r="I111" s="142"/>
      <c r="J111" s="142"/>
      <c r="K111" s="142"/>
    </row>
    <row r="112" spans="1:11" s="143" customFormat="1" ht="11.25">
      <c r="A112" s="161">
        <v>43053</v>
      </c>
      <c r="B112" s="129" t="s">
        <v>3603</v>
      </c>
      <c r="C112" s="162">
        <v>1000</v>
      </c>
      <c r="D112" s="107">
        <v>200</v>
      </c>
      <c r="E112" s="162"/>
      <c r="F112" s="106"/>
      <c r="G112" s="140">
        <f t="shared" si="1"/>
        <v>953234.25</v>
      </c>
      <c r="H112" s="141" t="s">
        <v>3601</v>
      </c>
      <c r="I112" s="142"/>
      <c r="J112" s="142"/>
      <c r="K112" s="142"/>
    </row>
    <row r="113" spans="1:11" s="143" customFormat="1" ht="11.25">
      <c r="A113" s="161">
        <v>43053</v>
      </c>
      <c r="B113" s="129" t="s">
        <v>3604</v>
      </c>
      <c r="C113" s="162">
        <v>1000</v>
      </c>
      <c r="D113" s="107">
        <v>200</v>
      </c>
      <c r="E113" s="162"/>
      <c r="F113" s="106"/>
      <c r="G113" s="140">
        <f t="shared" si="1"/>
        <v>954234.25</v>
      </c>
      <c r="H113" s="141" t="s">
        <v>3601</v>
      </c>
      <c r="I113" s="142"/>
      <c r="J113" s="142"/>
      <c r="K113" s="142"/>
    </row>
    <row r="114" spans="1:11" s="143" customFormat="1" ht="11.25">
      <c r="A114" s="161">
        <v>43053</v>
      </c>
      <c r="B114" s="129" t="s">
        <v>3605</v>
      </c>
      <c r="C114" s="162">
        <v>1000</v>
      </c>
      <c r="D114" s="107">
        <v>200</v>
      </c>
      <c r="E114" s="162"/>
      <c r="F114" s="106"/>
      <c r="G114" s="140">
        <f t="shared" si="1"/>
        <v>955234.25</v>
      </c>
      <c r="H114" s="141" t="s">
        <v>3601</v>
      </c>
      <c r="I114" s="142"/>
      <c r="J114" s="142"/>
      <c r="K114" s="142"/>
    </row>
    <row r="115" spans="1:11" s="143" customFormat="1" ht="11.25">
      <c r="A115" s="161">
        <v>43053</v>
      </c>
      <c r="B115" s="129" t="s">
        <v>3606</v>
      </c>
      <c r="C115" s="162"/>
      <c r="D115" s="107"/>
      <c r="E115" s="162">
        <v>945000</v>
      </c>
      <c r="F115" s="106">
        <v>5</v>
      </c>
      <c r="G115" s="140">
        <f t="shared" si="1"/>
        <v>10234.25</v>
      </c>
      <c r="H115" s="141" t="s">
        <v>3607</v>
      </c>
      <c r="I115" s="142"/>
      <c r="J115" s="142"/>
      <c r="K115" s="142"/>
    </row>
    <row r="116" spans="1:11" s="143" customFormat="1" ht="11.25">
      <c r="A116" s="161">
        <v>43053</v>
      </c>
      <c r="B116" s="129" t="s">
        <v>3608</v>
      </c>
      <c r="C116" s="162">
        <v>1995</v>
      </c>
      <c r="D116" s="107">
        <v>53</v>
      </c>
      <c r="E116" s="162"/>
      <c r="F116" s="106"/>
      <c r="G116" s="140">
        <f t="shared" si="1"/>
        <v>12229.25</v>
      </c>
      <c r="H116" s="141" t="s">
        <v>3609</v>
      </c>
      <c r="I116" s="142"/>
      <c r="J116" s="142"/>
      <c r="K116" s="142"/>
    </row>
    <row r="117" spans="1:11" s="143" customFormat="1" ht="11.25">
      <c r="A117" s="161">
        <v>43053</v>
      </c>
      <c r="B117" s="129" t="s">
        <v>3610</v>
      </c>
      <c r="C117" s="162">
        <v>100000</v>
      </c>
      <c r="D117" s="107">
        <v>50</v>
      </c>
      <c r="E117" s="162"/>
      <c r="F117" s="106"/>
      <c r="G117" s="140">
        <f t="shared" si="1"/>
        <v>112229.25</v>
      </c>
      <c r="H117" s="141" t="s">
        <v>3611</v>
      </c>
      <c r="I117" s="142"/>
      <c r="J117" s="142"/>
      <c r="K117" s="142"/>
    </row>
    <row r="118" spans="1:11" s="143" customFormat="1" ht="11.25">
      <c r="A118" s="161">
        <v>43053</v>
      </c>
      <c r="B118" s="129" t="s">
        <v>3612</v>
      </c>
      <c r="C118" s="162">
        <v>0</v>
      </c>
      <c r="D118" s="107"/>
      <c r="E118" s="162"/>
      <c r="F118" s="106"/>
      <c r="G118" s="140">
        <f t="shared" si="1"/>
        <v>112229.25</v>
      </c>
      <c r="H118" s="141"/>
      <c r="I118" s="142"/>
      <c r="J118" s="142"/>
      <c r="K118" s="142"/>
    </row>
    <row r="119" spans="1:11" s="143" customFormat="1" ht="11.25">
      <c r="A119" s="161">
        <v>43053</v>
      </c>
      <c r="B119" s="129" t="s">
        <v>3613</v>
      </c>
      <c r="C119" s="162">
        <v>6085.64</v>
      </c>
      <c r="D119" s="107">
        <v>62</v>
      </c>
      <c r="E119" s="162"/>
      <c r="F119" s="106"/>
      <c r="G119" s="140">
        <f t="shared" si="1"/>
        <v>118314.89</v>
      </c>
      <c r="H119" s="141" t="s">
        <v>3614</v>
      </c>
      <c r="I119" s="142"/>
      <c r="J119" s="142"/>
      <c r="K119" s="142"/>
    </row>
    <row r="120" spans="1:11" s="143" customFormat="1" ht="11.25">
      <c r="A120" s="161">
        <v>43053</v>
      </c>
      <c r="B120" s="129" t="s">
        <v>3615</v>
      </c>
      <c r="C120" s="162">
        <v>3250</v>
      </c>
      <c r="D120" s="107">
        <v>52</v>
      </c>
      <c r="E120" s="162"/>
      <c r="F120" s="106"/>
      <c r="G120" s="140">
        <f t="shared" si="1"/>
        <v>121564.89</v>
      </c>
      <c r="H120" s="141" t="s">
        <v>3616</v>
      </c>
      <c r="I120" s="142"/>
      <c r="J120" s="142"/>
      <c r="K120" s="142"/>
    </row>
    <row r="121" spans="1:11" s="143" customFormat="1" ht="11.25">
      <c r="A121" s="161">
        <v>43053</v>
      </c>
      <c r="B121" s="129" t="s">
        <v>3617</v>
      </c>
      <c r="C121" s="162">
        <v>600000</v>
      </c>
      <c r="D121" s="107">
        <v>51</v>
      </c>
      <c r="E121" s="162"/>
      <c r="F121" s="106"/>
      <c r="G121" s="140">
        <f t="shared" si="1"/>
        <v>721564.89</v>
      </c>
      <c r="H121" s="141" t="s">
        <v>3618</v>
      </c>
      <c r="I121" s="142"/>
      <c r="J121" s="142"/>
      <c r="K121" s="142"/>
    </row>
    <row r="122" spans="1:11" s="143" customFormat="1" ht="11.25">
      <c r="A122" s="37">
        <v>43054</v>
      </c>
      <c r="B122" s="163" t="s">
        <v>3619</v>
      </c>
      <c r="C122" s="100"/>
      <c r="D122" s="107"/>
      <c r="E122" s="100">
        <v>14.32</v>
      </c>
      <c r="F122" s="106">
        <v>19</v>
      </c>
      <c r="G122" s="147">
        <f t="shared" si="1"/>
        <v>721550.57000000007</v>
      </c>
      <c r="H122" s="141"/>
      <c r="I122" s="142"/>
      <c r="J122" s="142"/>
      <c r="K122" s="142"/>
    </row>
    <row r="123" spans="1:11" s="143" customFormat="1" ht="11.25">
      <c r="A123" s="161">
        <v>43054</v>
      </c>
      <c r="B123" s="129" t="s">
        <v>3620</v>
      </c>
      <c r="C123" s="162">
        <v>3317.45</v>
      </c>
      <c r="D123" s="107">
        <v>48</v>
      </c>
      <c r="E123" s="162"/>
      <c r="F123" s="106"/>
      <c r="G123" s="140">
        <f t="shared" si="1"/>
        <v>724868.02</v>
      </c>
      <c r="H123" s="141" t="s">
        <v>3621</v>
      </c>
      <c r="I123" s="142"/>
      <c r="J123" s="142"/>
      <c r="K123" s="142"/>
    </row>
    <row r="124" spans="1:11" s="143" customFormat="1" ht="11.25">
      <c r="A124" s="37">
        <v>43054</v>
      </c>
      <c r="B124" s="164" t="s">
        <v>3622</v>
      </c>
      <c r="C124" s="100"/>
      <c r="D124" s="107"/>
      <c r="E124" s="100">
        <v>2.29</v>
      </c>
      <c r="F124" s="106">
        <v>19</v>
      </c>
      <c r="G124" s="147">
        <f t="shared" si="1"/>
        <v>724865.73</v>
      </c>
      <c r="H124" s="141"/>
      <c r="I124" s="142"/>
      <c r="J124" s="142"/>
      <c r="K124" s="142"/>
    </row>
    <row r="125" spans="1:11" s="143" customFormat="1" ht="11.25">
      <c r="A125" s="37">
        <v>43054</v>
      </c>
      <c r="B125" s="163" t="s">
        <v>3623</v>
      </c>
      <c r="C125" s="100"/>
      <c r="D125" s="107"/>
      <c r="E125" s="100">
        <v>29.23</v>
      </c>
      <c r="F125" s="106">
        <v>19</v>
      </c>
      <c r="G125" s="147">
        <f t="shared" si="1"/>
        <v>724836.5</v>
      </c>
      <c r="H125" s="141"/>
      <c r="I125" s="142"/>
      <c r="J125" s="142"/>
      <c r="K125" s="142"/>
    </row>
    <row r="126" spans="1:11" s="143" customFormat="1" ht="11.25">
      <c r="A126" s="37">
        <v>43054</v>
      </c>
      <c r="B126" s="164" t="s">
        <v>3624</v>
      </c>
      <c r="C126" s="100"/>
      <c r="D126" s="107"/>
      <c r="E126" s="100">
        <v>4.68</v>
      </c>
      <c r="F126" s="106">
        <v>19</v>
      </c>
      <c r="G126" s="147">
        <f t="shared" si="1"/>
        <v>724831.82</v>
      </c>
      <c r="H126" s="141"/>
      <c r="I126" s="142"/>
      <c r="J126" s="142"/>
      <c r="K126" s="142"/>
    </row>
    <row r="127" spans="1:11" s="143" customFormat="1" ht="11.25">
      <c r="A127" s="161">
        <v>43054</v>
      </c>
      <c r="B127" s="129" t="s">
        <v>3625</v>
      </c>
      <c r="C127" s="162">
        <v>3320</v>
      </c>
      <c r="D127" s="107">
        <v>54</v>
      </c>
      <c r="E127" s="162"/>
      <c r="F127" s="106"/>
      <c r="G127" s="140">
        <f t="shared" si="1"/>
        <v>728151.82</v>
      </c>
      <c r="H127" s="141" t="s">
        <v>3626</v>
      </c>
      <c r="I127" s="142"/>
      <c r="J127" s="142"/>
      <c r="K127" s="142"/>
    </row>
    <row r="128" spans="1:11" s="143" customFormat="1" ht="11.25">
      <c r="A128" s="161">
        <v>43054</v>
      </c>
      <c r="B128" s="129" t="s">
        <v>3627</v>
      </c>
      <c r="C128" s="162">
        <v>5500</v>
      </c>
      <c r="D128" s="107">
        <v>56</v>
      </c>
      <c r="E128" s="162"/>
      <c r="F128" s="106"/>
      <c r="G128" s="140">
        <f t="shared" si="1"/>
        <v>733651.82</v>
      </c>
      <c r="H128" s="141" t="s">
        <v>3628</v>
      </c>
      <c r="I128" s="142"/>
      <c r="J128" s="142"/>
      <c r="K128" s="142"/>
    </row>
    <row r="129" spans="1:11" s="143" customFormat="1" ht="11.25">
      <c r="A129" s="161">
        <v>43054</v>
      </c>
      <c r="B129" s="129" t="s">
        <v>3629</v>
      </c>
      <c r="C129" s="162">
        <v>0</v>
      </c>
      <c r="D129" s="107"/>
      <c r="E129" s="162"/>
      <c r="F129" s="106"/>
      <c r="G129" s="140">
        <f t="shared" si="1"/>
        <v>733651.82</v>
      </c>
      <c r="H129" s="141"/>
      <c r="I129" s="142"/>
      <c r="J129" s="142"/>
      <c r="K129" s="142"/>
    </row>
    <row r="130" spans="1:11" s="143" customFormat="1" ht="11.25">
      <c r="A130" s="161">
        <v>43054</v>
      </c>
      <c r="B130" s="129" t="s">
        <v>3630</v>
      </c>
      <c r="C130" s="162"/>
      <c r="D130" s="107"/>
      <c r="E130" s="162">
        <v>723000</v>
      </c>
      <c r="F130" s="106">
        <v>6</v>
      </c>
      <c r="G130" s="140">
        <f t="shared" si="1"/>
        <v>10651.819999999949</v>
      </c>
      <c r="H130" s="141" t="s">
        <v>3631</v>
      </c>
      <c r="I130" s="142"/>
      <c r="J130" s="142"/>
      <c r="K130" s="142"/>
    </row>
    <row r="131" spans="1:11" s="143" customFormat="1" ht="11.25">
      <c r="A131" s="161">
        <v>43054</v>
      </c>
      <c r="B131" s="129" t="s">
        <v>3632</v>
      </c>
      <c r="C131" s="162">
        <v>20000</v>
      </c>
      <c r="D131" s="107">
        <v>57</v>
      </c>
      <c r="E131" s="162"/>
      <c r="F131" s="106"/>
      <c r="G131" s="140">
        <f t="shared" si="1"/>
        <v>30651.819999999949</v>
      </c>
      <c r="H131" s="141" t="s">
        <v>3633</v>
      </c>
      <c r="I131" s="142"/>
      <c r="J131" s="142"/>
      <c r="K131" s="142"/>
    </row>
    <row r="132" spans="1:11" s="143" customFormat="1" ht="11.25">
      <c r="A132" s="161">
        <v>43054</v>
      </c>
      <c r="B132" s="129" t="s">
        <v>3634</v>
      </c>
      <c r="C132" s="162">
        <v>1970</v>
      </c>
      <c r="D132" s="107">
        <v>72</v>
      </c>
      <c r="E132" s="162"/>
      <c r="F132" s="106"/>
      <c r="G132" s="140">
        <f t="shared" ref="G132:G195" si="2">+G131+C132-E132</f>
        <v>32621.819999999949</v>
      </c>
      <c r="H132" s="141" t="s">
        <v>3635</v>
      </c>
      <c r="I132" s="142"/>
      <c r="J132" s="142"/>
      <c r="K132" s="142"/>
    </row>
    <row r="133" spans="1:11" s="143" customFormat="1" ht="11.25">
      <c r="A133" s="161">
        <v>43054</v>
      </c>
      <c r="B133" s="129" t="s">
        <v>3636</v>
      </c>
      <c r="C133" s="162">
        <v>44000</v>
      </c>
      <c r="D133" s="107">
        <v>69</v>
      </c>
      <c r="E133" s="162"/>
      <c r="F133" s="106"/>
      <c r="G133" s="140">
        <f t="shared" si="2"/>
        <v>76621.819999999949</v>
      </c>
      <c r="H133" s="141" t="s">
        <v>3637</v>
      </c>
      <c r="I133" s="142"/>
      <c r="J133" s="142"/>
      <c r="K133" s="142"/>
    </row>
    <row r="134" spans="1:11" s="143" customFormat="1" ht="11.25">
      <c r="A134" s="37">
        <v>43055</v>
      </c>
      <c r="B134" s="163" t="s">
        <v>3638</v>
      </c>
      <c r="C134" s="100"/>
      <c r="D134" s="107"/>
      <c r="E134" s="100">
        <v>132.72</v>
      </c>
      <c r="F134" s="106">
        <v>19</v>
      </c>
      <c r="G134" s="147">
        <f t="shared" si="2"/>
        <v>76489.099999999948</v>
      </c>
      <c r="H134" s="141"/>
      <c r="I134" s="142"/>
      <c r="J134" s="142"/>
      <c r="K134" s="142"/>
    </row>
    <row r="135" spans="1:11" s="143" customFormat="1" ht="11.25">
      <c r="A135" s="161">
        <v>43055</v>
      </c>
      <c r="B135" s="129" t="s">
        <v>3639</v>
      </c>
      <c r="C135" s="162">
        <v>29366</v>
      </c>
      <c r="D135" s="107">
        <v>58</v>
      </c>
      <c r="E135" s="162"/>
      <c r="F135" s="106"/>
      <c r="G135" s="140">
        <f t="shared" si="2"/>
        <v>105855.09999999995</v>
      </c>
      <c r="H135" s="141" t="s">
        <v>3640</v>
      </c>
      <c r="I135" s="142"/>
      <c r="J135" s="142"/>
      <c r="K135" s="142"/>
    </row>
    <row r="136" spans="1:11" s="143" customFormat="1" ht="11.25">
      <c r="A136" s="37">
        <v>43055</v>
      </c>
      <c r="B136" s="164" t="s">
        <v>3641</v>
      </c>
      <c r="C136" s="100"/>
      <c r="D136" s="107"/>
      <c r="E136" s="100">
        <v>21.23</v>
      </c>
      <c r="F136" s="106">
        <v>19</v>
      </c>
      <c r="G136" s="147">
        <f t="shared" si="2"/>
        <v>105833.86999999995</v>
      </c>
      <c r="H136" s="141"/>
      <c r="I136" s="142"/>
      <c r="J136" s="142"/>
      <c r="K136" s="142"/>
    </row>
    <row r="137" spans="1:11" s="143" customFormat="1" ht="11.25">
      <c r="A137" s="37">
        <v>43055</v>
      </c>
      <c r="B137" s="163" t="s">
        <v>3642</v>
      </c>
      <c r="C137" s="100"/>
      <c r="D137" s="107"/>
      <c r="E137" s="100">
        <v>255.75</v>
      </c>
      <c r="F137" s="106">
        <v>19</v>
      </c>
      <c r="G137" s="147">
        <f t="shared" si="2"/>
        <v>105578.11999999995</v>
      </c>
      <c r="H137" s="141"/>
      <c r="I137" s="142"/>
      <c r="J137" s="142"/>
      <c r="K137" s="142"/>
    </row>
    <row r="138" spans="1:11" s="143" customFormat="1" ht="11.25">
      <c r="A138" s="37">
        <v>43055</v>
      </c>
      <c r="B138" s="164" t="s">
        <v>3643</v>
      </c>
      <c r="C138" s="100"/>
      <c r="D138" s="107"/>
      <c r="E138" s="100">
        <v>40.92</v>
      </c>
      <c r="F138" s="106">
        <v>19</v>
      </c>
      <c r="G138" s="147">
        <f t="shared" si="2"/>
        <v>105537.19999999995</v>
      </c>
      <c r="H138" s="141"/>
      <c r="I138" s="142"/>
      <c r="J138" s="142"/>
      <c r="K138" s="142"/>
    </row>
    <row r="139" spans="1:11" s="143" customFormat="1" ht="11.25">
      <c r="A139" s="161">
        <v>43055</v>
      </c>
      <c r="B139" s="129" t="s">
        <v>3644</v>
      </c>
      <c r="C139" s="162">
        <v>250000</v>
      </c>
      <c r="D139" s="107">
        <v>60</v>
      </c>
      <c r="E139" s="162"/>
      <c r="F139" s="106"/>
      <c r="G139" s="140">
        <f t="shared" si="2"/>
        <v>355537.19999999995</v>
      </c>
      <c r="H139" s="141" t="s">
        <v>3645</v>
      </c>
      <c r="I139" s="142"/>
      <c r="J139" s="142"/>
      <c r="K139" s="142"/>
    </row>
    <row r="140" spans="1:11" s="143" customFormat="1" ht="11.25">
      <c r="A140" s="161">
        <v>43055</v>
      </c>
      <c r="B140" s="129" t="s">
        <v>3646</v>
      </c>
      <c r="C140" s="162">
        <v>38000</v>
      </c>
      <c r="D140" s="107">
        <v>70</v>
      </c>
      <c r="E140" s="162"/>
      <c r="F140" s="106"/>
      <c r="G140" s="140">
        <f t="shared" si="2"/>
        <v>393537.19999999995</v>
      </c>
      <c r="H140" s="141" t="s">
        <v>3647</v>
      </c>
      <c r="I140" s="142"/>
      <c r="J140" s="142"/>
      <c r="K140" s="142"/>
    </row>
    <row r="141" spans="1:11" s="143" customFormat="1" ht="11.25">
      <c r="A141" s="161">
        <v>43055</v>
      </c>
      <c r="B141" s="129" t="s">
        <v>3648</v>
      </c>
      <c r="C141" s="162">
        <v>1350</v>
      </c>
      <c r="D141" s="107">
        <v>66</v>
      </c>
      <c r="E141" s="162"/>
      <c r="F141" s="106"/>
      <c r="G141" s="140">
        <f t="shared" si="2"/>
        <v>394887.19999999995</v>
      </c>
      <c r="H141" s="141" t="s">
        <v>3649</v>
      </c>
      <c r="I141" s="142"/>
      <c r="J141" s="142"/>
      <c r="K141" s="142"/>
    </row>
    <row r="142" spans="1:11" s="143" customFormat="1" ht="11.25">
      <c r="A142" s="161">
        <v>43055</v>
      </c>
      <c r="B142" s="129" t="s">
        <v>3650</v>
      </c>
      <c r="C142" s="162">
        <v>225700</v>
      </c>
      <c r="D142" s="107">
        <v>59</v>
      </c>
      <c r="E142" s="162"/>
      <c r="F142" s="106"/>
      <c r="G142" s="140">
        <f t="shared" si="2"/>
        <v>620587.19999999995</v>
      </c>
      <c r="H142" s="141" t="s">
        <v>3651</v>
      </c>
      <c r="I142" s="142"/>
      <c r="J142" s="142"/>
      <c r="K142" s="142"/>
    </row>
    <row r="143" spans="1:11" s="143" customFormat="1" ht="11.25">
      <c r="A143" s="37">
        <v>43056</v>
      </c>
      <c r="B143" s="158" t="s">
        <v>3652</v>
      </c>
      <c r="C143" s="165"/>
      <c r="D143" s="107"/>
      <c r="E143" s="165">
        <v>23.85</v>
      </c>
      <c r="F143" s="106">
        <v>19</v>
      </c>
      <c r="G143" s="147">
        <f t="shared" si="2"/>
        <v>620563.35</v>
      </c>
      <c r="H143" s="141"/>
      <c r="I143" s="142"/>
      <c r="J143" s="142"/>
      <c r="K143" s="142"/>
    </row>
    <row r="144" spans="1:11" s="143" customFormat="1" ht="11.25">
      <c r="A144" s="161">
        <v>43056</v>
      </c>
      <c r="B144" s="155" t="s">
        <v>3653</v>
      </c>
      <c r="C144" s="166">
        <v>7599.01</v>
      </c>
      <c r="D144" s="107">
        <v>61</v>
      </c>
      <c r="E144" s="166"/>
      <c r="F144" s="106"/>
      <c r="G144" s="140">
        <f t="shared" si="2"/>
        <v>628162.36</v>
      </c>
      <c r="H144" s="141" t="s">
        <v>3654</v>
      </c>
      <c r="I144" s="142"/>
      <c r="J144" s="142"/>
      <c r="K144" s="142"/>
    </row>
    <row r="145" spans="1:11" s="143" customFormat="1" ht="11.25">
      <c r="A145" s="37">
        <v>43056</v>
      </c>
      <c r="B145" s="160" t="s">
        <v>3655</v>
      </c>
      <c r="C145" s="165"/>
      <c r="D145" s="107"/>
      <c r="E145" s="165">
        <v>3.82</v>
      </c>
      <c r="F145" s="106">
        <v>19</v>
      </c>
      <c r="G145" s="147">
        <f t="shared" si="2"/>
        <v>628158.54</v>
      </c>
      <c r="H145" s="141"/>
      <c r="I145" s="142"/>
      <c r="J145" s="142"/>
      <c r="K145" s="142"/>
    </row>
    <row r="146" spans="1:11" s="143" customFormat="1" ht="11.25">
      <c r="A146" s="37">
        <v>43056</v>
      </c>
      <c r="B146" s="152" t="s">
        <v>3656</v>
      </c>
      <c r="C146" s="165"/>
      <c r="D146" s="107"/>
      <c r="E146" s="165">
        <v>71.5</v>
      </c>
      <c r="F146" s="106">
        <v>19</v>
      </c>
      <c r="G146" s="147">
        <f t="shared" si="2"/>
        <v>628087.04000000004</v>
      </c>
      <c r="H146" s="141"/>
      <c r="I146" s="142"/>
      <c r="J146" s="142"/>
      <c r="K146" s="142"/>
    </row>
    <row r="147" spans="1:11" s="143" customFormat="1" ht="11.25">
      <c r="A147" s="37">
        <v>43056</v>
      </c>
      <c r="B147" s="153" t="s">
        <v>3657</v>
      </c>
      <c r="C147" s="165"/>
      <c r="D147" s="107"/>
      <c r="E147" s="165">
        <v>11.44</v>
      </c>
      <c r="F147" s="106">
        <v>19</v>
      </c>
      <c r="G147" s="147">
        <f t="shared" si="2"/>
        <v>628075.60000000009</v>
      </c>
      <c r="H147" s="141"/>
      <c r="I147" s="142"/>
      <c r="J147" s="142"/>
      <c r="K147" s="142"/>
    </row>
    <row r="148" spans="1:11" s="143" customFormat="1" ht="11.25">
      <c r="A148" s="161">
        <v>43056</v>
      </c>
      <c r="B148" s="167" t="s">
        <v>3658</v>
      </c>
      <c r="C148" s="166"/>
      <c r="D148" s="107"/>
      <c r="E148" s="166">
        <v>618000</v>
      </c>
      <c r="F148" s="106">
        <v>7</v>
      </c>
      <c r="G148" s="140">
        <f t="shared" si="2"/>
        <v>10075.600000000093</v>
      </c>
      <c r="H148" s="141" t="s">
        <v>3659</v>
      </c>
      <c r="I148" s="142"/>
      <c r="J148" s="142" t="s">
        <v>3660</v>
      </c>
      <c r="K148" s="142"/>
    </row>
    <row r="149" spans="1:11" s="143" customFormat="1" ht="11.25">
      <c r="A149" s="161">
        <v>43056</v>
      </c>
      <c r="B149" s="167" t="s">
        <v>3661</v>
      </c>
      <c r="C149" s="166">
        <v>1970</v>
      </c>
      <c r="D149" s="107">
        <v>64</v>
      </c>
      <c r="E149" s="166"/>
      <c r="F149" s="106"/>
      <c r="G149" s="140">
        <f t="shared" si="2"/>
        <v>12045.600000000093</v>
      </c>
      <c r="H149" s="141" t="s">
        <v>3662</v>
      </c>
      <c r="I149" s="142" t="s">
        <v>3663</v>
      </c>
      <c r="J149" s="142"/>
      <c r="K149" s="142"/>
    </row>
    <row r="150" spans="1:11" s="143" customFormat="1" ht="11.25">
      <c r="A150" s="161">
        <v>43060</v>
      </c>
      <c r="B150" s="167" t="s">
        <v>3664</v>
      </c>
      <c r="C150" s="140">
        <v>20926.599999999999</v>
      </c>
      <c r="D150" s="176">
        <v>63</v>
      </c>
      <c r="E150" s="140"/>
      <c r="F150" s="172"/>
      <c r="G150" s="140">
        <f t="shared" si="2"/>
        <v>32972.200000000092</v>
      </c>
      <c r="H150" s="141" t="s">
        <v>3665</v>
      </c>
      <c r="I150" s="142"/>
      <c r="J150" s="142"/>
      <c r="K150" s="142"/>
    </row>
    <row r="151" spans="1:11" s="143" customFormat="1" ht="11.25">
      <c r="A151" s="168">
        <v>43060</v>
      </c>
      <c r="B151" s="163" t="s">
        <v>3666</v>
      </c>
      <c r="C151" s="146"/>
      <c r="D151" s="176"/>
      <c r="E151" s="146">
        <v>180.41</v>
      </c>
      <c r="F151" s="172">
        <v>19</v>
      </c>
      <c r="G151" s="147">
        <f t="shared" si="2"/>
        <v>32791.790000000088</v>
      </c>
      <c r="H151" s="141"/>
      <c r="I151" s="142"/>
      <c r="J151" s="142"/>
      <c r="K151" s="142"/>
    </row>
    <row r="152" spans="1:11" s="143" customFormat="1" ht="11.25">
      <c r="A152" s="168">
        <v>43060</v>
      </c>
      <c r="B152" s="164" t="s">
        <v>3667</v>
      </c>
      <c r="C152" s="146"/>
      <c r="D152" s="176"/>
      <c r="E152" s="146">
        <v>28.87</v>
      </c>
      <c r="F152" s="172">
        <v>19</v>
      </c>
      <c r="G152" s="147">
        <f t="shared" si="2"/>
        <v>32762.920000000089</v>
      </c>
      <c r="H152" s="141"/>
      <c r="I152" s="142"/>
      <c r="J152" s="142"/>
      <c r="K152" s="142"/>
    </row>
    <row r="153" spans="1:11" s="143" customFormat="1" ht="11.25">
      <c r="A153" s="168">
        <v>43060</v>
      </c>
      <c r="B153" s="163" t="s">
        <v>3668</v>
      </c>
      <c r="C153" s="146"/>
      <c r="D153" s="176"/>
      <c r="E153" s="146">
        <v>138.74</v>
      </c>
      <c r="F153" s="172">
        <v>19</v>
      </c>
      <c r="G153" s="147">
        <f t="shared" si="2"/>
        <v>32624.180000000088</v>
      </c>
      <c r="H153" s="141"/>
      <c r="I153" s="142"/>
      <c r="J153" s="142"/>
      <c r="K153" s="142"/>
    </row>
    <row r="154" spans="1:11" s="143" customFormat="1" ht="11.25">
      <c r="A154" s="168">
        <v>43060</v>
      </c>
      <c r="B154" s="164" t="s">
        <v>3669</v>
      </c>
      <c r="C154" s="146"/>
      <c r="D154" s="176"/>
      <c r="E154" s="146">
        <v>22.2</v>
      </c>
      <c r="F154" s="172">
        <v>19</v>
      </c>
      <c r="G154" s="147">
        <f t="shared" si="2"/>
        <v>32601.980000000087</v>
      </c>
      <c r="H154" s="141"/>
      <c r="I154" s="142"/>
      <c r="J154" s="142"/>
      <c r="K154" s="142"/>
    </row>
    <row r="155" spans="1:11" s="143" customFormat="1" ht="11.25">
      <c r="A155" s="169">
        <v>43060</v>
      </c>
      <c r="B155" s="143" t="s">
        <v>3670</v>
      </c>
      <c r="C155" s="139">
        <v>11362.16</v>
      </c>
      <c r="D155" s="176">
        <v>67</v>
      </c>
      <c r="E155" s="139"/>
      <c r="F155" s="172"/>
      <c r="G155" s="140">
        <f t="shared" si="2"/>
        <v>43964.140000000087</v>
      </c>
      <c r="H155" s="141" t="s">
        <v>3671</v>
      </c>
      <c r="I155" s="142"/>
      <c r="J155" s="142"/>
      <c r="K155" s="142"/>
    </row>
    <row r="156" spans="1:11" s="143" customFormat="1" ht="11.25">
      <c r="A156" s="168">
        <v>43060</v>
      </c>
      <c r="B156" s="163" t="s">
        <v>3672</v>
      </c>
      <c r="C156" s="146"/>
      <c r="D156" s="176"/>
      <c r="E156" s="146">
        <v>52.28</v>
      </c>
      <c r="F156" s="172">
        <v>19</v>
      </c>
      <c r="G156" s="147">
        <f t="shared" si="2"/>
        <v>43911.860000000088</v>
      </c>
      <c r="H156" s="141"/>
      <c r="I156" s="142"/>
      <c r="J156" s="142"/>
      <c r="K156" s="142"/>
    </row>
    <row r="157" spans="1:11" s="143" customFormat="1" ht="11.25">
      <c r="A157" s="168">
        <v>43060</v>
      </c>
      <c r="B157" s="164" t="s">
        <v>3673</v>
      </c>
      <c r="C157" s="146"/>
      <c r="D157" s="176"/>
      <c r="E157" s="146">
        <v>8.36</v>
      </c>
      <c r="F157" s="172">
        <v>19</v>
      </c>
      <c r="G157" s="147">
        <f t="shared" si="2"/>
        <v>43903.500000000087</v>
      </c>
      <c r="H157" s="141"/>
      <c r="I157" s="142"/>
      <c r="J157" s="142"/>
      <c r="K157" s="142"/>
    </row>
    <row r="158" spans="1:11" s="143" customFormat="1" ht="11.25">
      <c r="A158" s="168">
        <v>43060</v>
      </c>
      <c r="B158" s="163" t="s">
        <v>3674</v>
      </c>
      <c r="C158" s="146"/>
      <c r="D158" s="176"/>
      <c r="E158" s="146">
        <v>98.48</v>
      </c>
      <c r="F158" s="172">
        <v>19</v>
      </c>
      <c r="G158" s="147">
        <f t="shared" si="2"/>
        <v>43805.020000000084</v>
      </c>
      <c r="H158" s="141"/>
      <c r="I158" s="142"/>
      <c r="J158" s="142"/>
      <c r="K158" s="142"/>
    </row>
    <row r="159" spans="1:11" s="143" customFormat="1" ht="11.25">
      <c r="A159" s="168">
        <v>43060</v>
      </c>
      <c r="B159" s="164" t="s">
        <v>3675</v>
      </c>
      <c r="C159" s="146"/>
      <c r="D159" s="176"/>
      <c r="E159" s="146">
        <v>15.76</v>
      </c>
      <c r="F159" s="172">
        <v>19</v>
      </c>
      <c r="G159" s="147">
        <f t="shared" si="2"/>
        <v>43789.260000000082</v>
      </c>
      <c r="H159" s="141"/>
      <c r="I159" s="142"/>
      <c r="J159" s="142"/>
      <c r="K159" s="142"/>
    </row>
    <row r="160" spans="1:11" s="143" customFormat="1" ht="11.25">
      <c r="A160" s="169">
        <v>43060</v>
      </c>
      <c r="B160" s="143" t="s">
        <v>3676</v>
      </c>
      <c r="C160" s="139">
        <v>5000</v>
      </c>
      <c r="D160" s="176">
        <v>68</v>
      </c>
      <c r="E160" s="139"/>
      <c r="F160" s="172"/>
      <c r="G160" s="147">
        <f t="shared" si="2"/>
        <v>48789.260000000082</v>
      </c>
      <c r="H160" s="141"/>
      <c r="I160" s="142"/>
      <c r="J160" s="142"/>
      <c r="K160" s="142"/>
    </row>
    <row r="161" spans="1:11" s="143" customFormat="1" ht="11.25">
      <c r="A161" s="168">
        <v>43060</v>
      </c>
      <c r="B161" s="163" t="s">
        <v>3677</v>
      </c>
      <c r="C161" s="146"/>
      <c r="D161" s="176"/>
      <c r="E161" s="146">
        <v>55</v>
      </c>
      <c r="F161" s="172">
        <v>19</v>
      </c>
      <c r="G161" s="147">
        <f t="shared" si="2"/>
        <v>48734.260000000082</v>
      </c>
      <c r="H161" s="141"/>
      <c r="I161" s="142"/>
      <c r="J161" s="142"/>
      <c r="K161" s="142"/>
    </row>
    <row r="162" spans="1:11" s="143" customFormat="1" ht="11.25">
      <c r="A162" s="168">
        <v>43060</v>
      </c>
      <c r="B162" s="164" t="s">
        <v>3678</v>
      </c>
      <c r="C162" s="146"/>
      <c r="D162" s="176"/>
      <c r="E162" s="146">
        <v>8.8000000000000007</v>
      </c>
      <c r="F162" s="172">
        <v>19</v>
      </c>
      <c r="G162" s="147">
        <f t="shared" si="2"/>
        <v>48725.460000000079</v>
      </c>
      <c r="H162" s="141"/>
      <c r="I162" s="142"/>
      <c r="J162" s="142"/>
      <c r="K162" s="142"/>
    </row>
    <row r="163" spans="1:11" s="143" customFormat="1" ht="11.25">
      <c r="A163" s="169">
        <v>43060</v>
      </c>
      <c r="B163" s="143" t="s">
        <v>3679</v>
      </c>
      <c r="C163" s="139">
        <v>4395</v>
      </c>
      <c r="D163" s="176">
        <v>65</v>
      </c>
      <c r="E163" s="139"/>
      <c r="F163" s="172"/>
      <c r="G163" s="140">
        <f t="shared" si="2"/>
        <v>53120.460000000079</v>
      </c>
      <c r="H163" s="141" t="s">
        <v>3680</v>
      </c>
      <c r="I163" s="142"/>
      <c r="J163" s="142"/>
      <c r="K163" s="142"/>
    </row>
    <row r="164" spans="1:11" s="143" customFormat="1" ht="11.25">
      <c r="A164" s="169">
        <v>43060</v>
      </c>
      <c r="B164" s="143" t="s">
        <v>3681</v>
      </c>
      <c r="C164" s="139">
        <v>0</v>
      </c>
      <c r="D164" s="176"/>
      <c r="E164" s="139"/>
      <c r="F164" s="172"/>
      <c r="G164" s="140">
        <f t="shared" si="2"/>
        <v>53120.460000000079</v>
      </c>
      <c r="H164" s="141"/>
      <c r="I164" s="142"/>
      <c r="J164" s="142"/>
      <c r="K164" s="142"/>
    </row>
    <row r="165" spans="1:11" s="143" customFormat="1" ht="11.25">
      <c r="A165" s="169">
        <v>43060</v>
      </c>
      <c r="B165" s="143" t="s">
        <v>3682</v>
      </c>
      <c r="C165" s="139"/>
      <c r="D165" s="176"/>
      <c r="E165" s="139">
        <v>23374.43</v>
      </c>
      <c r="F165" s="172">
        <v>8</v>
      </c>
      <c r="G165" s="140">
        <f t="shared" si="2"/>
        <v>29746.030000000079</v>
      </c>
      <c r="H165" s="141" t="s">
        <v>3683</v>
      </c>
      <c r="I165" s="142"/>
      <c r="J165" s="170" t="s">
        <v>3684</v>
      </c>
      <c r="K165" s="142"/>
    </row>
    <row r="166" spans="1:11" s="143" customFormat="1" ht="11.25">
      <c r="A166" s="169">
        <v>43060</v>
      </c>
      <c r="B166" s="143" t="s">
        <v>3685</v>
      </c>
      <c r="C166" s="139">
        <v>50000</v>
      </c>
      <c r="D166" s="176">
        <v>76</v>
      </c>
      <c r="E166" s="139"/>
      <c r="F166" s="172"/>
      <c r="G166" s="140">
        <f t="shared" si="2"/>
        <v>79746.030000000086</v>
      </c>
      <c r="H166" s="141" t="s">
        <v>3686</v>
      </c>
      <c r="I166" s="142"/>
      <c r="J166" s="142"/>
      <c r="K166" s="142"/>
    </row>
    <row r="167" spans="1:11" s="143" customFormat="1" ht="11.25">
      <c r="A167" s="169">
        <v>43060</v>
      </c>
      <c r="B167" s="143" t="s">
        <v>3687</v>
      </c>
      <c r="C167" s="139">
        <v>50000</v>
      </c>
      <c r="D167" s="176">
        <v>77</v>
      </c>
      <c r="E167" s="139"/>
      <c r="F167" s="172"/>
      <c r="G167" s="140">
        <f t="shared" si="2"/>
        <v>129746.03000000009</v>
      </c>
      <c r="H167" s="141" t="s">
        <v>3688</v>
      </c>
      <c r="I167" s="142"/>
      <c r="J167" s="142"/>
      <c r="K167" s="142"/>
    </row>
    <row r="168" spans="1:11" s="143" customFormat="1" ht="11.25">
      <c r="A168" s="169">
        <v>43060</v>
      </c>
      <c r="B168" s="143" t="s">
        <v>3689</v>
      </c>
      <c r="C168" s="139">
        <v>30592.58</v>
      </c>
      <c r="D168" s="176">
        <v>74</v>
      </c>
      <c r="E168" s="139"/>
      <c r="F168" s="172"/>
      <c r="G168" s="140">
        <f t="shared" si="2"/>
        <v>160338.6100000001</v>
      </c>
      <c r="H168" s="141" t="s">
        <v>3690</v>
      </c>
      <c r="I168" s="142"/>
      <c r="J168" s="142"/>
      <c r="K168" s="142"/>
    </row>
    <row r="169" spans="1:11" s="143" customFormat="1" ht="11.25">
      <c r="A169" s="169">
        <v>43060</v>
      </c>
      <c r="B169" s="143" t="s">
        <v>3691</v>
      </c>
      <c r="C169" s="139">
        <v>25000</v>
      </c>
      <c r="D169" s="176">
        <v>75</v>
      </c>
      <c r="E169" s="139"/>
      <c r="F169" s="172"/>
      <c r="G169" s="140">
        <f t="shared" si="2"/>
        <v>185338.6100000001</v>
      </c>
      <c r="H169" s="141" t="s">
        <v>3692</v>
      </c>
      <c r="I169" s="142"/>
      <c r="J169" s="142"/>
      <c r="K169" s="142"/>
    </row>
    <row r="170" spans="1:11" s="143" customFormat="1" ht="11.25">
      <c r="A170" s="169">
        <v>43060</v>
      </c>
      <c r="B170" s="143" t="s">
        <v>3693</v>
      </c>
      <c r="C170" s="139">
        <v>1970</v>
      </c>
      <c r="D170" s="176">
        <v>73</v>
      </c>
      <c r="E170" s="139"/>
      <c r="F170" s="172"/>
      <c r="G170" s="140">
        <f t="shared" si="2"/>
        <v>187308.6100000001</v>
      </c>
      <c r="H170" s="141" t="s">
        <v>3694</v>
      </c>
      <c r="I170" s="142" t="s">
        <v>3663</v>
      </c>
      <c r="J170" s="142"/>
      <c r="K170" s="142"/>
    </row>
    <row r="171" spans="1:11" s="143" customFormat="1" ht="11.25">
      <c r="A171" s="169">
        <v>43060</v>
      </c>
      <c r="B171" s="143" t="s">
        <v>3695</v>
      </c>
      <c r="C171" s="139"/>
      <c r="D171" s="176"/>
      <c r="E171" s="139">
        <v>389.01</v>
      </c>
      <c r="F171" s="172">
        <v>9</v>
      </c>
      <c r="G171" s="147">
        <f t="shared" si="2"/>
        <v>186919.60000000009</v>
      </c>
      <c r="H171" s="141" t="s">
        <v>3297</v>
      </c>
      <c r="I171" s="142"/>
      <c r="J171" s="142" t="s">
        <v>3696</v>
      </c>
      <c r="K171" s="142"/>
    </row>
    <row r="172" spans="1:11" s="143" customFormat="1" ht="11.25">
      <c r="A172" s="169">
        <v>43060</v>
      </c>
      <c r="B172" s="143" t="s">
        <v>3697</v>
      </c>
      <c r="C172" s="139"/>
      <c r="D172" s="176"/>
      <c r="E172" s="139">
        <v>4142.49</v>
      </c>
      <c r="F172" s="172">
        <v>10</v>
      </c>
      <c r="G172" s="147">
        <f t="shared" si="2"/>
        <v>182777.1100000001</v>
      </c>
      <c r="H172" s="141" t="s">
        <v>3300</v>
      </c>
      <c r="I172" s="142"/>
      <c r="J172" s="142" t="s">
        <v>3698</v>
      </c>
      <c r="K172" s="142"/>
    </row>
    <row r="173" spans="1:11" s="143" customFormat="1" ht="11.25">
      <c r="A173" s="169">
        <v>43060</v>
      </c>
      <c r="B173" s="143" t="s">
        <v>3699</v>
      </c>
      <c r="C173" s="139"/>
      <c r="D173" s="176"/>
      <c r="E173" s="139">
        <v>1841.64</v>
      </c>
      <c r="F173" s="172">
        <v>11</v>
      </c>
      <c r="G173" s="147">
        <f t="shared" si="2"/>
        <v>180935.47000000009</v>
      </c>
      <c r="H173" s="141" t="s">
        <v>3700</v>
      </c>
      <c r="I173" s="142"/>
      <c r="J173" s="142" t="s">
        <v>3701</v>
      </c>
      <c r="K173" s="142"/>
    </row>
    <row r="174" spans="1:11" s="143" customFormat="1" ht="11.25">
      <c r="A174" s="169">
        <v>43060</v>
      </c>
      <c r="B174" s="143" t="s">
        <v>3702</v>
      </c>
      <c r="C174" s="139"/>
      <c r="D174" s="176"/>
      <c r="E174" s="139">
        <v>547.53</v>
      </c>
      <c r="F174" s="172">
        <v>12</v>
      </c>
      <c r="G174" s="147">
        <f t="shared" si="2"/>
        <v>180387.94000000009</v>
      </c>
      <c r="H174" s="141" t="s">
        <v>3306</v>
      </c>
      <c r="I174" s="142"/>
      <c r="J174" s="142" t="s">
        <v>3703</v>
      </c>
      <c r="K174" s="142"/>
    </row>
    <row r="175" spans="1:11" s="143" customFormat="1" ht="11.25">
      <c r="A175" s="169">
        <v>43061</v>
      </c>
      <c r="B175" s="143" t="s">
        <v>3704</v>
      </c>
      <c r="C175" s="139">
        <v>5282.47</v>
      </c>
      <c r="D175" s="176">
        <v>71</v>
      </c>
      <c r="E175" s="139"/>
      <c r="F175" s="172"/>
      <c r="G175" s="147">
        <f t="shared" si="2"/>
        <v>185670.41000000009</v>
      </c>
      <c r="H175" s="141" t="s">
        <v>3705</v>
      </c>
      <c r="I175" s="142"/>
      <c r="J175" s="142"/>
      <c r="K175" s="142"/>
    </row>
    <row r="176" spans="1:11" s="143" customFormat="1" ht="11.25">
      <c r="A176" s="168">
        <v>43061</v>
      </c>
      <c r="B176" s="163" t="s">
        <v>3706</v>
      </c>
      <c r="C176" s="146"/>
      <c r="D176" s="176"/>
      <c r="E176" s="146">
        <v>114.63</v>
      </c>
      <c r="F176" s="172">
        <v>19</v>
      </c>
      <c r="G176" s="147">
        <f t="shared" si="2"/>
        <v>185555.78000000009</v>
      </c>
      <c r="H176" s="141"/>
      <c r="I176" s="142"/>
      <c r="J176" s="142"/>
      <c r="K176" s="142"/>
    </row>
    <row r="177" spans="1:11" s="143" customFormat="1" ht="11.25">
      <c r="A177" s="168">
        <v>43061</v>
      </c>
      <c r="B177" s="164" t="s">
        <v>3707</v>
      </c>
      <c r="C177" s="146"/>
      <c r="D177" s="176"/>
      <c r="E177" s="146">
        <v>18.34</v>
      </c>
      <c r="F177" s="172">
        <v>19</v>
      </c>
      <c r="G177" s="147">
        <f t="shared" si="2"/>
        <v>185537.44000000009</v>
      </c>
      <c r="H177" s="141"/>
      <c r="I177" s="142"/>
      <c r="J177" s="142"/>
      <c r="K177" s="142"/>
    </row>
    <row r="178" spans="1:11" s="143" customFormat="1" ht="11.25">
      <c r="A178" s="171">
        <v>43061</v>
      </c>
      <c r="B178" s="129" t="s">
        <v>3708</v>
      </c>
      <c r="C178" s="162"/>
      <c r="D178" s="107"/>
      <c r="E178" s="162">
        <v>175125.28</v>
      </c>
      <c r="F178" s="106">
        <v>13</v>
      </c>
      <c r="G178" s="140">
        <f t="shared" si="2"/>
        <v>10412.160000000091</v>
      </c>
      <c r="H178" s="141"/>
      <c r="I178" s="142"/>
      <c r="J178" s="142"/>
      <c r="K178" s="142"/>
    </row>
    <row r="179" spans="1:11" s="143" customFormat="1" ht="11.25">
      <c r="A179" s="171">
        <v>43061</v>
      </c>
      <c r="B179" s="129" t="s">
        <v>3709</v>
      </c>
      <c r="C179" s="162">
        <v>368200</v>
      </c>
      <c r="D179" s="107">
        <v>81</v>
      </c>
      <c r="E179" s="162"/>
      <c r="F179" s="106"/>
      <c r="G179" s="140">
        <f t="shared" si="2"/>
        <v>378612.16000000009</v>
      </c>
      <c r="H179" s="141" t="s">
        <v>3710</v>
      </c>
      <c r="I179" s="142"/>
      <c r="J179" s="142"/>
      <c r="K179" s="142"/>
    </row>
    <row r="180" spans="1:11" s="143" customFormat="1" ht="11.25">
      <c r="A180" s="171">
        <v>43061</v>
      </c>
      <c r="B180" s="129" t="s">
        <v>3711</v>
      </c>
      <c r="C180" s="162"/>
      <c r="D180" s="107"/>
      <c r="E180" s="162"/>
      <c r="F180" s="106"/>
      <c r="G180" s="140">
        <f t="shared" si="2"/>
        <v>378612.16000000009</v>
      </c>
      <c r="H180" s="141"/>
      <c r="I180" s="142"/>
      <c r="J180" s="142"/>
      <c r="K180" s="142"/>
    </row>
    <row r="181" spans="1:11" s="143" customFormat="1" ht="11.25">
      <c r="A181" s="171">
        <v>43061</v>
      </c>
      <c r="B181" s="129" t="s">
        <v>3712</v>
      </c>
      <c r="C181" s="162">
        <v>25000</v>
      </c>
      <c r="D181" s="107">
        <v>109</v>
      </c>
      <c r="E181" s="162"/>
      <c r="F181" s="106"/>
      <c r="G181" s="140">
        <f t="shared" si="2"/>
        <v>403612.16000000009</v>
      </c>
      <c r="H181" s="141" t="s">
        <v>3713</v>
      </c>
      <c r="I181" s="142"/>
      <c r="J181" s="142"/>
      <c r="K181" s="142"/>
    </row>
    <row r="182" spans="1:11" s="143" customFormat="1" ht="11.25">
      <c r="A182" s="171">
        <v>43061</v>
      </c>
      <c r="B182" s="129" t="s">
        <v>3714</v>
      </c>
      <c r="C182" s="162">
        <v>60000</v>
      </c>
      <c r="D182" s="107">
        <v>80</v>
      </c>
      <c r="E182" s="162"/>
      <c r="F182" s="106"/>
      <c r="G182" s="140">
        <f t="shared" si="2"/>
        <v>463612.16000000009</v>
      </c>
      <c r="H182" s="141" t="s">
        <v>3715</v>
      </c>
      <c r="I182" s="142"/>
      <c r="J182" s="142"/>
      <c r="K182" s="142"/>
    </row>
    <row r="183" spans="1:11" s="143" customFormat="1" ht="11.25">
      <c r="A183" s="171">
        <v>43061</v>
      </c>
      <c r="B183" s="129" t="s">
        <v>3716</v>
      </c>
      <c r="C183" s="162"/>
      <c r="D183" s="107"/>
      <c r="E183" s="162"/>
      <c r="F183" s="106"/>
      <c r="G183" s="140">
        <f t="shared" si="2"/>
        <v>463612.16000000009</v>
      </c>
      <c r="H183" s="141"/>
      <c r="I183" s="142"/>
      <c r="J183" s="142"/>
      <c r="K183" s="142"/>
    </row>
    <row r="184" spans="1:11" s="143" customFormat="1" ht="11.25">
      <c r="A184" s="171">
        <v>43062</v>
      </c>
      <c r="B184" s="129" t="s">
        <v>3717</v>
      </c>
      <c r="C184" s="162">
        <v>19826.34</v>
      </c>
      <c r="D184" s="107">
        <v>79</v>
      </c>
      <c r="E184" s="162"/>
      <c r="F184" s="106"/>
      <c r="G184" s="140">
        <f t="shared" si="2"/>
        <v>483438.50000000012</v>
      </c>
      <c r="H184" s="141" t="s">
        <v>3718</v>
      </c>
      <c r="I184" s="142"/>
      <c r="J184" s="142"/>
      <c r="K184" s="142"/>
    </row>
    <row r="185" spans="1:11" s="143" customFormat="1" ht="11.25">
      <c r="A185" s="3">
        <v>43062</v>
      </c>
      <c r="B185" s="163" t="s">
        <v>3719</v>
      </c>
      <c r="C185" s="100"/>
      <c r="D185" s="107"/>
      <c r="E185" s="100">
        <v>127.19</v>
      </c>
      <c r="F185" s="106">
        <v>19</v>
      </c>
      <c r="G185" s="147">
        <f t="shared" si="2"/>
        <v>483311.31000000011</v>
      </c>
      <c r="H185" s="141"/>
      <c r="I185" s="142"/>
      <c r="J185" s="142"/>
      <c r="K185" s="142"/>
    </row>
    <row r="186" spans="1:11" s="143" customFormat="1" ht="11.25">
      <c r="A186" s="3">
        <v>43062</v>
      </c>
      <c r="B186" s="164" t="s">
        <v>3720</v>
      </c>
      <c r="C186" s="100"/>
      <c r="D186" s="107"/>
      <c r="E186" s="100">
        <v>20.350000000000001</v>
      </c>
      <c r="F186" s="106">
        <v>19</v>
      </c>
      <c r="G186" s="147">
        <f t="shared" si="2"/>
        <v>483290.96000000014</v>
      </c>
      <c r="H186" s="141"/>
      <c r="I186" s="142"/>
      <c r="J186" s="142"/>
      <c r="K186" s="142"/>
    </row>
    <row r="187" spans="1:11" s="143" customFormat="1" ht="11.25">
      <c r="A187" s="3">
        <v>43062</v>
      </c>
      <c r="B187" s="163" t="s">
        <v>3721</v>
      </c>
      <c r="C187" s="100"/>
      <c r="D187" s="107"/>
      <c r="E187" s="100">
        <v>153.62</v>
      </c>
      <c r="F187" s="106">
        <v>19</v>
      </c>
      <c r="G187" s="147">
        <f t="shared" si="2"/>
        <v>483137.34000000014</v>
      </c>
      <c r="H187" s="141"/>
      <c r="I187" s="142"/>
      <c r="J187" s="142"/>
      <c r="K187" s="142"/>
    </row>
    <row r="188" spans="1:11" s="143" customFormat="1" ht="11.25">
      <c r="A188" s="3">
        <v>43062</v>
      </c>
      <c r="B188" s="164" t="s">
        <v>3722</v>
      </c>
      <c r="C188" s="100"/>
      <c r="D188" s="107"/>
      <c r="E188" s="100">
        <v>24.58</v>
      </c>
      <c r="F188" s="106">
        <v>19</v>
      </c>
      <c r="G188" s="147">
        <f t="shared" si="2"/>
        <v>483112.76000000013</v>
      </c>
      <c r="H188" s="141"/>
      <c r="I188" s="142"/>
      <c r="J188" s="142"/>
      <c r="K188" s="142"/>
    </row>
    <row r="189" spans="1:11" s="143" customFormat="1" ht="11.25">
      <c r="A189" s="171">
        <v>43062</v>
      </c>
      <c r="B189" s="129" t="s">
        <v>3723</v>
      </c>
      <c r="C189" s="162"/>
      <c r="D189" s="107"/>
      <c r="E189" s="162">
        <v>473000</v>
      </c>
      <c r="F189" s="106">
        <v>14</v>
      </c>
      <c r="G189" s="140">
        <f t="shared" si="2"/>
        <v>10112.760000000126</v>
      </c>
      <c r="H189" s="141"/>
      <c r="I189" s="142"/>
      <c r="J189" s="142"/>
      <c r="K189" s="142"/>
    </row>
    <row r="190" spans="1:11" s="143" customFormat="1" ht="11.25">
      <c r="A190" s="171">
        <v>43062</v>
      </c>
      <c r="B190" s="129" t="s">
        <v>3724</v>
      </c>
      <c r="C190" s="162">
        <v>50000</v>
      </c>
      <c r="D190" s="107">
        <v>83</v>
      </c>
      <c r="E190" s="162"/>
      <c r="F190" s="106"/>
      <c r="G190" s="140">
        <f t="shared" si="2"/>
        <v>60112.760000000126</v>
      </c>
      <c r="H190" s="141" t="s">
        <v>3725</v>
      </c>
      <c r="I190" s="142"/>
      <c r="J190" s="142"/>
      <c r="K190" s="142"/>
    </row>
    <row r="191" spans="1:11" s="143" customFormat="1" ht="11.25">
      <c r="A191" s="171">
        <v>43062</v>
      </c>
      <c r="B191" s="129" t="s">
        <v>3726</v>
      </c>
      <c r="C191" s="162">
        <v>1995</v>
      </c>
      <c r="D191" s="107">
        <v>86</v>
      </c>
      <c r="E191" s="162"/>
      <c r="F191" s="106"/>
      <c r="G191" s="140">
        <f t="shared" si="2"/>
        <v>62107.760000000126</v>
      </c>
      <c r="H191" s="141" t="s">
        <v>3727</v>
      </c>
      <c r="I191" s="142"/>
      <c r="J191" s="142"/>
      <c r="K191" s="142"/>
    </row>
    <row r="192" spans="1:11" s="143" customFormat="1" ht="11.25">
      <c r="A192" s="171">
        <v>43062</v>
      </c>
      <c r="B192" s="129" t="s">
        <v>3728</v>
      </c>
      <c r="C192" s="162">
        <v>4360</v>
      </c>
      <c r="D192" s="107">
        <v>87</v>
      </c>
      <c r="E192" s="162"/>
      <c r="F192" s="106"/>
      <c r="G192" s="140">
        <f t="shared" si="2"/>
        <v>66467.760000000126</v>
      </c>
      <c r="H192" s="141" t="s">
        <v>3729</v>
      </c>
      <c r="I192" s="142"/>
      <c r="J192" s="142"/>
      <c r="K192" s="142"/>
    </row>
    <row r="193" spans="1:11" s="143" customFormat="1" ht="11.25">
      <c r="A193" s="171">
        <v>43062</v>
      </c>
      <c r="B193" s="129" t="s">
        <v>3730</v>
      </c>
      <c r="C193" s="162">
        <v>1790</v>
      </c>
      <c r="D193" s="107">
        <v>109</v>
      </c>
      <c r="E193" s="162"/>
      <c r="F193" s="106"/>
      <c r="G193" s="140">
        <f t="shared" si="2"/>
        <v>68257.760000000126</v>
      </c>
      <c r="H193" s="141" t="s">
        <v>3731</v>
      </c>
      <c r="I193" s="142"/>
      <c r="J193" s="142"/>
      <c r="K193" s="142"/>
    </row>
    <row r="194" spans="1:11" s="143" customFormat="1" ht="11.25">
      <c r="A194" s="171">
        <v>43062</v>
      </c>
      <c r="B194" s="129" t="s">
        <v>3732</v>
      </c>
      <c r="C194" s="162"/>
      <c r="D194" s="107"/>
      <c r="E194" s="162">
        <v>58000</v>
      </c>
      <c r="F194" s="106">
        <v>15</v>
      </c>
      <c r="G194" s="140">
        <f t="shared" si="2"/>
        <v>10257.760000000126</v>
      </c>
      <c r="H194" s="141"/>
      <c r="I194" s="142"/>
      <c r="J194" s="142"/>
      <c r="K194" s="142"/>
    </row>
    <row r="195" spans="1:11" s="143" customFormat="1" ht="11.25">
      <c r="A195" s="171">
        <v>43062</v>
      </c>
      <c r="B195" s="129" t="s">
        <v>3733</v>
      </c>
      <c r="C195" s="162">
        <v>190137.25</v>
      </c>
      <c r="D195" s="107">
        <v>85</v>
      </c>
      <c r="E195" s="162"/>
      <c r="F195" s="106"/>
      <c r="G195" s="140">
        <f t="shared" si="2"/>
        <v>200395.01000000013</v>
      </c>
      <c r="H195" s="141" t="s">
        <v>3734</v>
      </c>
      <c r="I195" s="149"/>
      <c r="J195" s="142"/>
      <c r="K195" s="142"/>
    </row>
    <row r="196" spans="1:11" s="143" customFormat="1" ht="11.25">
      <c r="A196" s="171">
        <v>43062</v>
      </c>
      <c r="B196" s="129" t="s">
        <v>3735</v>
      </c>
      <c r="C196" s="162">
        <v>3169</v>
      </c>
      <c r="D196" s="107">
        <v>84</v>
      </c>
      <c r="E196" s="162"/>
      <c r="F196" s="106"/>
      <c r="G196" s="140">
        <f t="shared" ref="G196:G259" si="3">+G195+C196-E196</f>
        <v>203564.01000000013</v>
      </c>
      <c r="H196" s="141" t="s">
        <v>3736</v>
      </c>
      <c r="I196" s="149"/>
      <c r="J196" s="142"/>
      <c r="K196" s="142"/>
    </row>
    <row r="197" spans="1:11" s="143" customFormat="1" ht="11.25">
      <c r="A197" s="171">
        <v>43062</v>
      </c>
      <c r="B197" s="129" t="s">
        <v>3737</v>
      </c>
      <c r="C197" s="162">
        <v>180</v>
      </c>
      <c r="D197" s="107">
        <v>110</v>
      </c>
      <c r="E197" s="162"/>
      <c r="F197" s="106"/>
      <c r="G197" s="140">
        <f t="shared" si="3"/>
        <v>203744.01000000013</v>
      </c>
      <c r="H197" s="141" t="s">
        <v>3731</v>
      </c>
      <c r="I197" s="149"/>
      <c r="J197" s="142"/>
      <c r="K197" s="142"/>
    </row>
    <row r="198" spans="1:11" s="143" customFormat="1" ht="11.25">
      <c r="A198" s="171">
        <v>43063</v>
      </c>
      <c r="B198" s="129" t="s">
        <v>3738</v>
      </c>
      <c r="C198" s="162">
        <v>13950.36</v>
      </c>
      <c r="D198" s="107">
        <v>82</v>
      </c>
      <c r="E198" s="162"/>
      <c r="F198" s="106"/>
      <c r="G198" s="140">
        <f t="shared" si="3"/>
        <v>217694.37000000011</v>
      </c>
      <c r="H198" s="141" t="s">
        <v>3739</v>
      </c>
      <c r="I198" s="149"/>
      <c r="J198" s="142"/>
      <c r="K198" s="142"/>
    </row>
    <row r="199" spans="1:11" s="143" customFormat="1" ht="11.25">
      <c r="A199" s="3">
        <v>43063</v>
      </c>
      <c r="B199" s="163" t="s">
        <v>3740</v>
      </c>
      <c r="C199" s="100"/>
      <c r="D199" s="107"/>
      <c r="E199" s="100">
        <v>200.29</v>
      </c>
      <c r="F199" s="106">
        <v>19</v>
      </c>
      <c r="G199" s="147">
        <f t="shared" si="3"/>
        <v>217494.0800000001</v>
      </c>
      <c r="H199" s="141"/>
      <c r="I199" s="149"/>
      <c r="J199" s="142"/>
      <c r="K199" s="142"/>
    </row>
    <row r="200" spans="1:11" s="143" customFormat="1" ht="11.25">
      <c r="A200" s="3">
        <v>43063</v>
      </c>
      <c r="B200" s="164" t="s">
        <v>3741</v>
      </c>
      <c r="C200" s="100"/>
      <c r="D200" s="107"/>
      <c r="E200" s="100">
        <v>32.049999999999997</v>
      </c>
      <c r="F200" s="106">
        <v>19</v>
      </c>
      <c r="G200" s="147">
        <f t="shared" si="3"/>
        <v>217462.03000000012</v>
      </c>
      <c r="H200" s="141"/>
      <c r="I200" s="149"/>
      <c r="J200" s="142"/>
      <c r="K200" s="142"/>
    </row>
    <row r="201" spans="1:11" s="143" customFormat="1" ht="11.25">
      <c r="A201" s="3">
        <v>43063</v>
      </c>
      <c r="B201" s="163" t="s">
        <v>3742</v>
      </c>
      <c r="C201" s="100"/>
      <c r="D201" s="107"/>
      <c r="E201" s="100">
        <v>51.92</v>
      </c>
      <c r="F201" s="106">
        <v>19</v>
      </c>
      <c r="G201" s="147">
        <f t="shared" si="3"/>
        <v>217410.1100000001</v>
      </c>
      <c r="H201" s="141"/>
      <c r="I201" s="149"/>
      <c r="J201" s="142"/>
      <c r="K201" s="142"/>
    </row>
    <row r="202" spans="1:11" s="143" customFormat="1" ht="11.25">
      <c r="A202" s="3">
        <v>43063</v>
      </c>
      <c r="B202" s="164" t="s">
        <v>3743</v>
      </c>
      <c r="C202" s="100"/>
      <c r="D202" s="107"/>
      <c r="E202" s="100">
        <v>8.31</v>
      </c>
      <c r="F202" s="106">
        <v>19</v>
      </c>
      <c r="G202" s="147">
        <f t="shared" si="3"/>
        <v>217401.8000000001</v>
      </c>
      <c r="H202" s="141"/>
      <c r="I202" s="149"/>
      <c r="J202" s="142"/>
      <c r="K202" s="142"/>
    </row>
    <row r="203" spans="1:11" s="143" customFormat="1" ht="11.25">
      <c r="A203" s="171">
        <v>43063</v>
      </c>
      <c r="B203" s="129" t="s">
        <v>3744</v>
      </c>
      <c r="C203" s="162"/>
      <c r="D203" s="107"/>
      <c r="E203" s="162">
        <v>207000</v>
      </c>
      <c r="F203" s="106">
        <v>20</v>
      </c>
      <c r="G203" s="140">
        <f t="shared" si="3"/>
        <v>10401.800000000105</v>
      </c>
      <c r="H203" s="141"/>
      <c r="I203" s="149"/>
      <c r="J203" s="142"/>
      <c r="K203" s="142"/>
    </row>
    <row r="204" spans="1:11" s="143" customFormat="1" ht="11.25">
      <c r="A204" s="171">
        <v>43063</v>
      </c>
      <c r="B204" s="129" t="s">
        <v>3745</v>
      </c>
      <c r="C204" s="162">
        <v>5000</v>
      </c>
      <c r="D204" s="107">
        <v>89</v>
      </c>
      <c r="E204" s="162"/>
      <c r="F204" s="106"/>
      <c r="G204" s="140">
        <f t="shared" si="3"/>
        <v>15401.800000000105</v>
      </c>
      <c r="H204" s="141" t="s">
        <v>3746</v>
      </c>
      <c r="I204" s="149"/>
      <c r="J204" s="142"/>
      <c r="K204" s="142"/>
    </row>
    <row r="205" spans="1:11" s="143" customFormat="1" ht="11.25">
      <c r="A205" s="171">
        <v>43063</v>
      </c>
      <c r="B205" s="129" t="s">
        <v>3747</v>
      </c>
      <c r="C205" s="162">
        <v>245000</v>
      </c>
      <c r="D205" s="107">
        <v>90</v>
      </c>
      <c r="E205" s="162"/>
      <c r="F205" s="106"/>
      <c r="G205" s="140">
        <f t="shared" si="3"/>
        <v>260401.8000000001</v>
      </c>
      <c r="H205" s="141" t="s">
        <v>3748</v>
      </c>
      <c r="I205" s="142"/>
      <c r="J205" s="142"/>
      <c r="K205" s="142"/>
    </row>
    <row r="206" spans="1:11" s="143" customFormat="1" ht="11.25">
      <c r="A206" s="171">
        <v>43063</v>
      </c>
      <c r="B206" s="129" t="s">
        <v>3749</v>
      </c>
      <c r="C206" s="162">
        <v>80000</v>
      </c>
      <c r="D206" s="107">
        <v>91</v>
      </c>
      <c r="E206" s="162"/>
      <c r="F206" s="106"/>
      <c r="G206" s="140">
        <f t="shared" si="3"/>
        <v>340401.8000000001</v>
      </c>
      <c r="H206" s="141" t="s">
        <v>3750</v>
      </c>
      <c r="I206" s="142"/>
      <c r="J206" s="142"/>
      <c r="K206" s="142"/>
    </row>
    <row r="207" spans="1:11" s="143" customFormat="1" ht="11.25">
      <c r="A207" s="171">
        <v>43063</v>
      </c>
      <c r="B207" s="129" t="s">
        <v>3751</v>
      </c>
      <c r="C207" s="162">
        <v>0</v>
      </c>
      <c r="D207" s="107"/>
      <c r="E207" s="162"/>
      <c r="F207" s="106"/>
      <c r="G207" s="140">
        <f t="shared" si="3"/>
        <v>340401.8000000001</v>
      </c>
      <c r="H207" s="141"/>
      <c r="I207" s="142"/>
      <c r="J207" s="142"/>
      <c r="K207" s="142"/>
    </row>
    <row r="208" spans="1:11" s="143" customFormat="1" ht="11.25">
      <c r="A208" s="171">
        <v>43063</v>
      </c>
      <c r="B208" s="129" t="s">
        <v>3752</v>
      </c>
      <c r="C208" s="162">
        <v>2400</v>
      </c>
      <c r="D208" s="107">
        <v>92</v>
      </c>
      <c r="E208" s="162"/>
      <c r="F208" s="106"/>
      <c r="G208" s="140">
        <f t="shared" si="3"/>
        <v>342801.8000000001</v>
      </c>
      <c r="H208" s="141" t="s">
        <v>3753</v>
      </c>
      <c r="I208" s="142"/>
      <c r="J208" s="142"/>
      <c r="K208" s="142"/>
    </row>
    <row r="209" spans="1:1026" s="143" customFormat="1" ht="11.25">
      <c r="A209" s="171">
        <v>43063</v>
      </c>
      <c r="B209" s="129" t="s">
        <v>3754</v>
      </c>
      <c r="C209" s="162">
        <v>0</v>
      </c>
      <c r="D209" s="107"/>
      <c r="E209" s="162"/>
      <c r="F209" s="106"/>
      <c r="G209" s="140">
        <f t="shared" si="3"/>
        <v>342801.8000000001</v>
      </c>
      <c r="H209" s="141"/>
      <c r="I209" s="142"/>
      <c r="J209" s="142"/>
      <c r="K209" s="142"/>
    </row>
    <row r="210" spans="1:1026" s="143" customFormat="1" ht="11.25">
      <c r="A210" s="171">
        <v>43063</v>
      </c>
      <c r="B210" s="129" t="s">
        <v>3755</v>
      </c>
      <c r="C210" s="162">
        <v>5000</v>
      </c>
      <c r="D210" s="107">
        <v>98</v>
      </c>
      <c r="E210" s="162"/>
      <c r="F210" s="106"/>
      <c r="G210" s="140">
        <f t="shared" si="3"/>
        <v>347801.8000000001</v>
      </c>
      <c r="H210" s="141" t="s">
        <v>3756</v>
      </c>
      <c r="I210" s="142"/>
      <c r="J210" s="142"/>
      <c r="K210" s="142"/>
    </row>
    <row r="211" spans="1:1026" s="143" customFormat="1" ht="11.25">
      <c r="A211" s="171">
        <v>43063</v>
      </c>
      <c r="B211" s="129" t="s">
        <v>3757</v>
      </c>
      <c r="C211" s="162">
        <v>0</v>
      </c>
      <c r="D211" s="107"/>
      <c r="E211" s="162"/>
      <c r="F211" s="106"/>
      <c r="G211" s="140">
        <f t="shared" si="3"/>
        <v>347801.8000000001</v>
      </c>
      <c r="H211" s="141"/>
      <c r="I211" s="142"/>
      <c r="J211" s="142"/>
      <c r="K211" s="142"/>
    </row>
    <row r="212" spans="1:1026" s="143" customFormat="1" ht="11.25">
      <c r="A212" s="171">
        <v>43063</v>
      </c>
      <c r="B212" s="129" t="s">
        <v>3758</v>
      </c>
      <c r="C212" s="162"/>
      <c r="D212" s="107"/>
      <c r="E212" s="162">
        <v>337500</v>
      </c>
      <c r="F212" s="106">
        <v>16</v>
      </c>
      <c r="G212" s="140">
        <f t="shared" si="3"/>
        <v>10301.800000000105</v>
      </c>
      <c r="H212" s="141"/>
      <c r="I212" s="142"/>
      <c r="J212" s="142"/>
      <c r="K212" s="142"/>
    </row>
    <row r="213" spans="1:1026" s="143" customFormat="1" ht="11.25">
      <c r="A213" s="171">
        <v>43066</v>
      </c>
      <c r="B213" s="129" t="s">
        <v>3759</v>
      </c>
      <c r="C213" s="162">
        <v>30000</v>
      </c>
      <c r="D213" s="107">
        <v>93</v>
      </c>
      <c r="E213" s="162"/>
      <c r="F213" s="106"/>
      <c r="G213" s="140">
        <f t="shared" si="3"/>
        <v>40301.800000000105</v>
      </c>
      <c r="H213" s="141" t="s">
        <v>3760</v>
      </c>
      <c r="I213" s="142"/>
      <c r="J213" s="142"/>
      <c r="K213" s="142"/>
    </row>
    <row r="214" spans="1:1026" s="143" customFormat="1" ht="11.25">
      <c r="A214" s="171">
        <v>43066</v>
      </c>
      <c r="B214" s="129" t="s">
        <v>3761</v>
      </c>
      <c r="C214" s="162"/>
      <c r="D214" s="107"/>
      <c r="E214" s="162">
        <v>0</v>
      </c>
      <c r="F214" s="106"/>
      <c r="G214" s="140">
        <f t="shared" si="3"/>
        <v>40301.800000000105</v>
      </c>
      <c r="H214" s="141"/>
      <c r="I214" s="142"/>
      <c r="J214" s="142"/>
      <c r="K214" s="142"/>
    </row>
    <row r="215" spans="1:1026" s="143" customFormat="1" ht="11.25">
      <c r="A215" s="171">
        <v>43066</v>
      </c>
      <c r="B215" s="129" t="s">
        <v>3762</v>
      </c>
      <c r="C215" s="162">
        <v>200000</v>
      </c>
      <c r="D215" s="107">
        <v>105</v>
      </c>
      <c r="E215" s="162"/>
      <c r="F215" s="106"/>
      <c r="G215" s="140">
        <f t="shared" si="3"/>
        <v>240301.8000000001</v>
      </c>
      <c r="H215" s="141" t="s">
        <v>3763</v>
      </c>
      <c r="I215" s="142"/>
      <c r="J215" s="142"/>
      <c r="K215" s="142"/>
    </row>
    <row r="216" spans="1:1026" s="143" customFormat="1" ht="11.25">
      <c r="A216" s="171">
        <v>43066</v>
      </c>
      <c r="B216" s="129" t="s">
        <v>3764</v>
      </c>
      <c r="C216" s="162">
        <v>64450.43</v>
      </c>
      <c r="D216" s="107">
        <v>88</v>
      </c>
      <c r="E216" s="162"/>
      <c r="F216" s="106"/>
      <c r="G216" s="140">
        <f t="shared" si="3"/>
        <v>304752.2300000001</v>
      </c>
      <c r="H216" s="141" t="s">
        <v>3765</v>
      </c>
      <c r="I216" s="142"/>
      <c r="J216" s="142"/>
      <c r="K216" s="142"/>
    </row>
    <row r="217" spans="1:1026" s="143" customFormat="1" ht="11.25">
      <c r="A217" s="3">
        <v>43066</v>
      </c>
      <c r="B217" s="164" t="s">
        <v>3766</v>
      </c>
      <c r="C217" s="100"/>
      <c r="D217" s="107"/>
      <c r="E217" s="100">
        <v>86.52</v>
      </c>
      <c r="F217" s="106">
        <v>19</v>
      </c>
      <c r="G217" s="147">
        <f t="shared" si="3"/>
        <v>304665.71000000008</v>
      </c>
      <c r="H217" s="141"/>
      <c r="I217" s="142"/>
      <c r="J217" s="142"/>
      <c r="K217" s="142"/>
    </row>
    <row r="218" spans="1:1026" s="143" customFormat="1" ht="11.25">
      <c r="A218" s="3">
        <v>43066</v>
      </c>
      <c r="B218" s="163" t="s">
        <v>3767</v>
      </c>
      <c r="C218" s="100"/>
      <c r="D218" s="107"/>
      <c r="E218" s="100">
        <v>540.78</v>
      </c>
      <c r="F218" s="106">
        <v>19</v>
      </c>
      <c r="G218" s="147">
        <f t="shared" si="3"/>
        <v>304124.93000000005</v>
      </c>
      <c r="H218" s="141"/>
      <c r="I218" s="142"/>
      <c r="J218" s="142"/>
      <c r="K218" s="142"/>
    </row>
    <row r="219" spans="1:1026" s="143" customFormat="1" ht="11.25">
      <c r="A219" s="3">
        <v>43066</v>
      </c>
      <c r="B219" s="164" t="s">
        <v>1193</v>
      </c>
      <c r="C219" s="100"/>
      <c r="D219" s="107"/>
      <c r="E219" s="100">
        <v>434.83</v>
      </c>
      <c r="F219" s="106">
        <v>19</v>
      </c>
      <c r="G219" s="147">
        <f t="shared" si="3"/>
        <v>303690.10000000003</v>
      </c>
      <c r="H219" s="141"/>
      <c r="I219" s="142"/>
      <c r="J219" s="142"/>
      <c r="K219" s="142"/>
    </row>
    <row r="220" spans="1:1026" s="143" customFormat="1" ht="11.25">
      <c r="A220" s="3">
        <v>43066</v>
      </c>
      <c r="B220" s="164" t="s">
        <v>3768</v>
      </c>
      <c r="C220" s="100"/>
      <c r="D220" s="107"/>
      <c r="E220" s="100">
        <v>69.569999999999993</v>
      </c>
      <c r="F220" s="106">
        <v>19</v>
      </c>
      <c r="G220" s="147">
        <f t="shared" si="3"/>
        <v>303620.53000000003</v>
      </c>
      <c r="H220" s="141"/>
      <c r="I220" s="142"/>
      <c r="J220" s="142"/>
      <c r="K220" s="142"/>
    </row>
    <row r="221" spans="1:1026">
      <c r="A221" s="171">
        <v>43066</v>
      </c>
      <c r="B221" s="129" t="s">
        <v>3769</v>
      </c>
      <c r="C221" s="162">
        <v>17423.46</v>
      </c>
      <c r="D221" s="107">
        <v>94</v>
      </c>
      <c r="E221" s="162"/>
      <c r="F221" s="106"/>
      <c r="G221" s="140">
        <f t="shared" si="3"/>
        <v>321043.99000000005</v>
      </c>
      <c r="H221" s="141" t="s">
        <v>3770</v>
      </c>
      <c r="I221" s="142"/>
      <c r="J221" s="142"/>
      <c r="K221" s="142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  <c r="AMK221"/>
      <c r="AML221"/>
    </row>
    <row r="222" spans="1:1026">
      <c r="A222" s="3">
        <v>43066</v>
      </c>
      <c r="B222" s="163" t="s">
        <v>3771</v>
      </c>
      <c r="C222" s="100"/>
      <c r="D222" s="107"/>
      <c r="E222" s="100">
        <v>141.05000000000001</v>
      </c>
      <c r="F222" s="106">
        <v>19</v>
      </c>
      <c r="G222" s="147">
        <f t="shared" si="3"/>
        <v>320902.94000000006</v>
      </c>
      <c r="H222" s="141"/>
      <c r="I222" s="142"/>
      <c r="J222" s="142"/>
      <c r="K222" s="14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  <c r="AMK222"/>
      <c r="AML222"/>
    </row>
    <row r="223" spans="1:1026">
      <c r="A223" s="3">
        <v>43066</v>
      </c>
      <c r="B223" s="164" t="s">
        <v>3772</v>
      </c>
      <c r="C223" s="100"/>
      <c r="D223" s="107"/>
      <c r="E223" s="100">
        <v>22.57</v>
      </c>
      <c r="F223" s="106">
        <v>19</v>
      </c>
      <c r="G223" s="147">
        <f t="shared" si="3"/>
        <v>320880.37000000005</v>
      </c>
      <c r="H223" s="141"/>
      <c r="I223" s="142"/>
      <c r="J223" s="142"/>
      <c r="K223" s="142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  <c r="AMK223"/>
      <c r="AML223"/>
    </row>
    <row r="224" spans="1:1026">
      <c r="A224" s="3">
        <v>43066</v>
      </c>
      <c r="B224" s="163" t="s">
        <v>3773</v>
      </c>
      <c r="C224" s="100"/>
      <c r="D224" s="107"/>
      <c r="E224" s="100">
        <v>120.16</v>
      </c>
      <c r="F224" s="106">
        <v>19</v>
      </c>
      <c r="G224" s="147">
        <f t="shared" si="3"/>
        <v>320760.21000000008</v>
      </c>
      <c r="H224" s="141"/>
      <c r="I224" s="142"/>
      <c r="J224" s="142"/>
      <c r="K224" s="142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  <c r="AMK224"/>
      <c r="AML224"/>
    </row>
    <row r="225" spans="1:1026">
      <c r="A225" s="3">
        <v>43066</v>
      </c>
      <c r="B225" s="164" t="s">
        <v>3774</v>
      </c>
      <c r="C225" s="100"/>
      <c r="D225" s="107"/>
      <c r="E225" s="100">
        <v>19.23</v>
      </c>
      <c r="F225" s="106">
        <v>19</v>
      </c>
      <c r="G225" s="147">
        <f t="shared" si="3"/>
        <v>320740.9800000001</v>
      </c>
      <c r="H225" s="141"/>
      <c r="I225" s="142"/>
      <c r="J225" s="142"/>
      <c r="K225" s="142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  <c r="AMK225"/>
      <c r="AML225"/>
    </row>
    <row r="226" spans="1:1026">
      <c r="A226" s="171">
        <v>43066</v>
      </c>
      <c r="B226" s="129" t="s">
        <v>3775</v>
      </c>
      <c r="C226" s="162">
        <v>58659.59</v>
      </c>
      <c r="D226" s="107">
        <v>107</v>
      </c>
      <c r="E226" s="162"/>
      <c r="F226" s="106"/>
      <c r="G226" s="140">
        <f t="shared" si="3"/>
        <v>379400.57000000007</v>
      </c>
      <c r="H226" s="141" t="s">
        <v>3776</v>
      </c>
      <c r="I226" s="142"/>
      <c r="J226" s="142"/>
      <c r="K226" s="142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  <c r="AMK226"/>
      <c r="AML226"/>
    </row>
    <row r="227" spans="1:1026">
      <c r="A227" s="171">
        <v>43066</v>
      </c>
      <c r="B227" s="129" t="s">
        <v>3777</v>
      </c>
      <c r="C227" s="162"/>
      <c r="D227" s="107"/>
      <c r="E227" s="162"/>
      <c r="F227" s="106"/>
      <c r="G227" s="140">
        <f t="shared" si="3"/>
        <v>379400.57000000007</v>
      </c>
      <c r="H227" s="141"/>
      <c r="I227" s="142"/>
      <c r="J227" s="142"/>
      <c r="K227" s="142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  <c r="AMK227"/>
      <c r="AML227"/>
    </row>
    <row r="228" spans="1:1026">
      <c r="A228" s="171">
        <v>43066</v>
      </c>
      <c r="B228" s="129" t="s">
        <v>3778</v>
      </c>
      <c r="C228" s="162">
        <v>96896.91</v>
      </c>
      <c r="D228" s="107">
        <v>95</v>
      </c>
      <c r="E228" s="162"/>
      <c r="F228" s="106"/>
      <c r="G228" s="140">
        <f t="shared" si="3"/>
        <v>476297.4800000001</v>
      </c>
      <c r="H228" s="141" t="s">
        <v>3779</v>
      </c>
      <c r="I228" s="142"/>
      <c r="J228" s="142"/>
      <c r="K228" s="142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  <c r="AMK228"/>
      <c r="AML228"/>
    </row>
    <row r="229" spans="1:1026">
      <c r="A229" s="171">
        <v>43066</v>
      </c>
      <c r="B229" s="129" t="s">
        <v>3780</v>
      </c>
      <c r="C229" s="162"/>
      <c r="D229" s="107"/>
      <c r="E229" s="162"/>
      <c r="F229" s="106"/>
      <c r="G229" s="140">
        <f t="shared" si="3"/>
        <v>476297.4800000001</v>
      </c>
      <c r="H229" s="141"/>
      <c r="I229" s="142"/>
      <c r="J229" s="142"/>
      <c r="K229" s="142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  <c r="AMK229"/>
      <c r="AML229"/>
    </row>
    <row r="230" spans="1:1026">
      <c r="A230" s="171">
        <v>43066</v>
      </c>
      <c r="B230" s="129" t="s">
        <v>3781</v>
      </c>
      <c r="C230" s="162">
        <v>30000</v>
      </c>
      <c r="D230" s="107">
        <v>106</v>
      </c>
      <c r="E230" s="162"/>
      <c r="F230" s="106"/>
      <c r="G230" s="140">
        <f t="shared" si="3"/>
        <v>506297.4800000001</v>
      </c>
      <c r="H230" s="141" t="s">
        <v>3782</v>
      </c>
      <c r="I230" s="142"/>
      <c r="J230" s="142"/>
      <c r="K230" s="142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  <c r="AMK230"/>
      <c r="AML230"/>
    </row>
    <row r="231" spans="1:1026">
      <c r="A231" s="171">
        <v>43066</v>
      </c>
      <c r="B231" s="129" t="s">
        <v>3783</v>
      </c>
      <c r="C231" s="162">
        <v>229600</v>
      </c>
      <c r="D231" s="107">
        <v>97</v>
      </c>
      <c r="E231" s="162"/>
      <c r="F231" s="106"/>
      <c r="G231" s="140">
        <f t="shared" si="3"/>
        <v>735897.4800000001</v>
      </c>
      <c r="H231" s="141" t="s">
        <v>3784</v>
      </c>
      <c r="I231" s="142"/>
      <c r="J231" s="142"/>
      <c r="K231" s="142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  <c r="AMK231"/>
      <c r="AML231"/>
    </row>
    <row r="232" spans="1:1026">
      <c r="A232" s="171">
        <v>43066</v>
      </c>
      <c r="B232" s="129" t="s">
        <v>3785</v>
      </c>
      <c r="C232" s="162"/>
      <c r="D232" s="107"/>
      <c r="E232" s="162"/>
      <c r="F232" s="106"/>
      <c r="G232" s="140">
        <f t="shared" si="3"/>
        <v>735897.4800000001</v>
      </c>
      <c r="H232" s="141"/>
      <c r="I232" s="142"/>
      <c r="J232" s="142"/>
      <c r="K232" s="14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  <c r="AMK232"/>
      <c r="AML232"/>
    </row>
    <row r="233" spans="1:1026">
      <c r="A233" s="171">
        <v>43066</v>
      </c>
      <c r="B233" s="129" t="s">
        <v>3786</v>
      </c>
      <c r="C233" s="162">
        <v>1099</v>
      </c>
      <c r="D233" s="107">
        <v>99</v>
      </c>
      <c r="E233" s="162"/>
      <c r="F233" s="106"/>
      <c r="G233" s="140">
        <f t="shared" si="3"/>
        <v>736996.4800000001</v>
      </c>
      <c r="H233" s="141" t="s">
        <v>3787</v>
      </c>
      <c r="I233" s="142"/>
      <c r="J233" s="142"/>
      <c r="K233" s="142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  <c r="AMK233"/>
      <c r="AML233"/>
    </row>
    <row r="234" spans="1:1026">
      <c r="A234" s="171">
        <v>43066</v>
      </c>
      <c r="B234" s="129" t="s">
        <v>3788</v>
      </c>
      <c r="C234" s="162">
        <v>270822.86</v>
      </c>
      <c r="D234" s="107">
        <v>111</v>
      </c>
      <c r="E234" s="162"/>
      <c r="F234" s="106"/>
      <c r="G234" s="140">
        <f t="shared" si="3"/>
        <v>1007819.3400000001</v>
      </c>
      <c r="H234" s="141" t="s">
        <v>3789</v>
      </c>
      <c r="I234" s="142"/>
      <c r="J234" s="142"/>
      <c r="K234" s="142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  <c r="AMK234"/>
      <c r="AML234"/>
    </row>
    <row r="235" spans="1:1026">
      <c r="A235" s="171">
        <v>43066</v>
      </c>
      <c r="B235" s="129" t="s">
        <v>3790</v>
      </c>
      <c r="C235" s="162"/>
      <c r="D235" s="107"/>
      <c r="E235" s="162"/>
      <c r="F235" s="106"/>
      <c r="G235" s="140">
        <f t="shared" si="3"/>
        <v>1007819.3400000001</v>
      </c>
      <c r="H235" s="141"/>
      <c r="I235" s="142"/>
      <c r="J235" s="142"/>
      <c r="K235" s="142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  <c r="AMK235"/>
      <c r="AML235"/>
    </row>
    <row r="236" spans="1:1026">
      <c r="A236" s="171">
        <v>43067</v>
      </c>
      <c r="B236" s="129" t="s">
        <v>3791</v>
      </c>
      <c r="C236" s="162">
        <v>30229.9</v>
      </c>
      <c r="D236" s="107">
        <v>96</v>
      </c>
      <c r="E236" s="162"/>
      <c r="F236" s="106"/>
      <c r="G236" s="140">
        <f t="shared" si="3"/>
        <v>1038049.2400000001</v>
      </c>
      <c r="H236" s="141" t="s">
        <v>3792</v>
      </c>
      <c r="I236" s="142"/>
      <c r="J236" s="142"/>
      <c r="K236" s="142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  <c r="AMK236"/>
      <c r="AML236"/>
    </row>
    <row r="237" spans="1:1026">
      <c r="A237" s="3">
        <v>43067</v>
      </c>
      <c r="B237" s="163" t="s">
        <v>3793</v>
      </c>
      <c r="C237" s="100"/>
      <c r="D237" s="107"/>
      <c r="E237" s="100">
        <v>242.68</v>
      </c>
      <c r="F237" s="106">
        <v>19</v>
      </c>
      <c r="G237" s="147">
        <f t="shared" si="3"/>
        <v>1037806.56</v>
      </c>
      <c r="H237" s="141"/>
      <c r="I237" s="142"/>
      <c r="J237" s="142"/>
      <c r="K237" s="142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  <c r="AMK237"/>
      <c r="AML237"/>
    </row>
    <row r="238" spans="1:1026">
      <c r="A238" s="3">
        <v>43067</v>
      </c>
      <c r="B238" s="164" t="s">
        <v>3794</v>
      </c>
      <c r="C238" s="100"/>
      <c r="D238" s="107"/>
      <c r="E238" s="100">
        <v>38.83</v>
      </c>
      <c r="F238" s="106">
        <v>19</v>
      </c>
      <c r="G238" s="147">
        <f t="shared" si="3"/>
        <v>1037767.7300000001</v>
      </c>
      <c r="H238" s="141"/>
      <c r="I238" s="142"/>
      <c r="J238" s="142"/>
      <c r="K238" s="142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  <c r="AMK238"/>
      <c r="AML238"/>
    </row>
    <row r="239" spans="1:1026">
      <c r="A239" s="3">
        <v>43067</v>
      </c>
      <c r="B239" s="163" t="s">
        <v>3795</v>
      </c>
      <c r="C239" s="100"/>
      <c r="D239" s="107"/>
      <c r="E239" s="100">
        <v>209.51</v>
      </c>
      <c r="F239" s="106">
        <v>19</v>
      </c>
      <c r="G239" s="147">
        <f t="shared" si="3"/>
        <v>1037558.2200000001</v>
      </c>
      <c r="H239" s="141"/>
      <c r="I239" s="142"/>
      <c r="J239" s="142"/>
      <c r="K239" s="142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  <c r="AMK239"/>
      <c r="AML239"/>
    </row>
    <row r="240" spans="1:1026">
      <c r="A240" s="3">
        <v>43067</v>
      </c>
      <c r="B240" s="164" t="s">
        <v>3796</v>
      </c>
      <c r="C240" s="100"/>
      <c r="D240" s="107"/>
      <c r="E240" s="100">
        <v>33.520000000000003</v>
      </c>
      <c r="F240" s="106">
        <v>19</v>
      </c>
      <c r="G240" s="147">
        <f t="shared" si="3"/>
        <v>1037524.7000000001</v>
      </c>
      <c r="H240" s="141"/>
      <c r="I240" s="142"/>
      <c r="J240" s="142"/>
      <c r="K240" s="142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  <c r="AMK240"/>
      <c r="AML240"/>
    </row>
    <row r="241" spans="1:1026">
      <c r="A241" s="171">
        <v>43067</v>
      </c>
      <c r="B241" s="129" t="s">
        <v>3797</v>
      </c>
      <c r="C241" s="162">
        <v>268200</v>
      </c>
      <c r="D241" s="107">
        <v>100</v>
      </c>
      <c r="E241" s="162"/>
      <c r="F241" s="106"/>
      <c r="G241" s="140">
        <f t="shared" si="3"/>
        <v>1305724.7000000002</v>
      </c>
      <c r="H241" s="141" t="s">
        <v>3798</v>
      </c>
      <c r="I241" s="142"/>
      <c r="J241" s="142"/>
      <c r="K241" s="142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  <c r="AMK241"/>
      <c r="AML241"/>
    </row>
    <row r="242" spans="1:1026">
      <c r="A242" s="171">
        <v>43067</v>
      </c>
      <c r="B242" s="129" t="s">
        <v>3799</v>
      </c>
      <c r="C242" s="162">
        <v>0</v>
      </c>
      <c r="D242" s="107"/>
      <c r="E242" s="162"/>
      <c r="F242" s="106"/>
      <c r="G242" s="140">
        <f t="shared" si="3"/>
        <v>1305724.7000000002</v>
      </c>
      <c r="H242" s="141"/>
      <c r="I242" s="142"/>
      <c r="J242" s="142"/>
      <c r="K242" s="1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  <c r="AMK242"/>
      <c r="AML242"/>
    </row>
    <row r="243" spans="1:1026">
      <c r="A243" s="171">
        <v>43067</v>
      </c>
      <c r="B243" s="129" t="s">
        <v>3800</v>
      </c>
      <c r="C243" s="162">
        <v>351600</v>
      </c>
      <c r="D243" s="107">
        <v>102</v>
      </c>
      <c r="E243" s="162"/>
      <c r="F243" s="106"/>
      <c r="G243" s="140">
        <f t="shared" si="3"/>
        <v>1657324.7000000002</v>
      </c>
      <c r="H243" s="141"/>
      <c r="I243" s="142"/>
      <c r="J243" s="142"/>
      <c r="K243" s="142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  <c r="AMK243"/>
      <c r="AML243"/>
    </row>
    <row r="244" spans="1:1026">
      <c r="A244" s="171">
        <v>43067</v>
      </c>
      <c r="B244" s="129" t="s">
        <v>3801</v>
      </c>
      <c r="C244" s="162">
        <v>5610</v>
      </c>
      <c r="D244" s="107">
        <v>103</v>
      </c>
      <c r="E244" s="162"/>
      <c r="F244" s="106"/>
      <c r="G244" s="140">
        <f t="shared" si="3"/>
        <v>1662934.7000000002</v>
      </c>
      <c r="H244" s="141"/>
      <c r="I244" s="142"/>
      <c r="J244" s="142"/>
      <c r="K244" s="142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  <c r="AMK244"/>
      <c r="AML244"/>
    </row>
    <row r="245" spans="1:1026">
      <c r="A245" s="171">
        <v>43067</v>
      </c>
      <c r="B245" s="129" t="s">
        <v>3802</v>
      </c>
      <c r="C245" s="162">
        <v>77100</v>
      </c>
      <c r="D245" s="107">
        <v>101</v>
      </c>
      <c r="E245" s="162"/>
      <c r="F245" s="106"/>
      <c r="G245" s="140">
        <f t="shared" si="3"/>
        <v>1740034.7000000002</v>
      </c>
      <c r="H245" s="141"/>
      <c r="I245" s="142"/>
      <c r="J245" s="142"/>
      <c r="K245" s="142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  <c r="AMK245"/>
      <c r="AML245"/>
    </row>
    <row r="246" spans="1:1026">
      <c r="A246" s="171">
        <v>43067</v>
      </c>
      <c r="B246" s="129" t="s">
        <v>3803</v>
      </c>
      <c r="C246" s="162">
        <v>151600</v>
      </c>
      <c r="D246" s="107">
        <v>110</v>
      </c>
      <c r="E246" s="162"/>
      <c r="F246" s="106"/>
      <c r="G246" s="140">
        <f t="shared" si="3"/>
        <v>1891634.7000000002</v>
      </c>
      <c r="H246" s="141" t="s">
        <v>3804</v>
      </c>
      <c r="I246" s="142"/>
      <c r="J246" s="142"/>
      <c r="K246" s="142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  <c r="AMI246"/>
      <c r="AMJ246"/>
      <c r="AMK246"/>
      <c r="AML246"/>
    </row>
    <row r="247" spans="1:1026">
      <c r="A247" s="171">
        <v>43068</v>
      </c>
      <c r="B247" s="129" t="s">
        <v>3805</v>
      </c>
      <c r="C247" s="162"/>
      <c r="D247" s="107"/>
      <c r="E247" s="162">
        <v>1020000</v>
      </c>
      <c r="F247" s="106">
        <v>17</v>
      </c>
      <c r="G247" s="140">
        <f t="shared" si="3"/>
        <v>871634.70000000019</v>
      </c>
      <c r="H247" s="141"/>
      <c r="I247" s="142"/>
      <c r="J247" s="142"/>
      <c r="K247" s="142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  <c r="AMK247"/>
      <c r="AML247"/>
    </row>
    <row r="248" spans="1:1026">
      <c r="A248" s="3">
        <v>43068</v>
      </c>
      <c r="B248" s="163" t="s">
        <v>3806</v>
      </c>
      <c r="C248" s="100"/>
      <c r="D248" s="107"/>
      <c r="E248" s="100">
        <v>623.64</v>
      </c>
      <c r="F248" s="106">
        <v>19</v>
      </c>
      <c r="G248" s="147">
        <f t="shared" si="3"/>
        <v>871011.06000000017</v>
      </c>
      <c r="H248" s="141"/>
      <c r="I248" s="142"/>
      <c r="J248" s="142"/>
      <c r="K248" s="142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  <c r="AMK248"/>
      <c r="AML248"/>
    </row>
    <row r="249" spans="1:1026">
      <c r="A249" s="171">
        <v>43068</v>
      </c>
      <c r="B249" s="129" t="s">
        <v>3807</v>
      </c>
      <c r="C249" s="162">
        <v>31908.31</v>
      </c>
      <c r="D249" s="107">
        <v>104</v>
      </c>
      <c r="E249" s="162"/>
      <c r="F249" s="106"/>
      <c r="G249" s="140">
        <f t="shared" si="3"/>
        <v>902919.37000000023</v>
      </c>
      <c r="H249" s="141"/>
      <c r="I249" s="142"/>
      <c r="J249" s="142"/>
      <c r="K249" s="142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  <c r="AMK249"/>
      <c r="AML249"/>
    </row>
    <row r="250" spans="1:1026">
      <c r="A250" s="3">
        <v>43068</v>
      </c>
      <c r="B250" s="164" t="s">
        <v>3808</v>
      </c>
      <c r="C250" s="100"/>
      <c r="D250" s="107"/>
      <c r="E250" s="100">
        <v>99.79</v>
      </c>
      <c r="F250" s="106">
        <v>19</v>
      </c>
      <c r="G250" s="147">
        <f t="shared" si="3"/>
        <v>902819.58000000019</v>
      </c>
      <c r="H250" s="141"/>
      <c r="I250" s="142"/>
      <c r="J250" s="142"/>
      <c r="K250" s="142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  <c r="AMK250"/>
      <c r="AML250"/>
    </row>
    <row r="251" spans="1:1026">
      <c r="A251" s="3">
        <v>43068</v>
      </c>
      <c r="B251" s="163" t="s">
        <v>3809</v>
      </c>
      <c r="C251" s="100"/>
      <c r="D251" s="107"/>
      <c r="E251" s="100">
        <v>34.86</v>
      </c>
      <c r="F251" s="106">
        <v>19</v>
      </c>
      <c r="G251" s="147">
        <f t="shared" si="3"/>
        <v>902784.7200000002</v>
      </c>
      <c r="H251" s="141"/>
      <c r="I251" s="142"/>
      <c r="J251" s="142"/>
      <c r="K251" s="142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  <c r="AMK251"/>
      <c r="AML251"/>
    </row>
    <row r="252" spans="1:1026">
      <c r="A252" s="3">
        <v>43068</v>
      </c>
      <c r="B252" s="164" t="s">
        <v>3810</v>
      </c>
      <c r="C252" s="100"/>
      <c r="D252" s="107"/>
      <c r="E252" s="100">
        <v>5.58</v>
      </c>
      <c r="F252" s="106">
        <v>19</v>
      </c>
      <c r="G252" s="147">
        <f t="shared" si="3"/>
        <v>902779.14000000025</v>
      </c>
      <c r="H252" s="141"/>
      <c r="I252" s="142"/>
      <c r="J252" s="142"/>
      <c r="K252" s="14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  <c r="AMK252"/>
      <c r="AML252"/>
    </row>
    <row r="253" spans="1:1026">
      <c r="A253" s="171">
        <v>43068</v>
      </c>
      <c r="B253" s="129" t="s">
        <v>3811</v>
      </c>
      <c r="C253" s="162">
        <v>5865</v>
      </c>
      <c r="D253" s="107"/>
      <c r="E253" s="162"/>
      <c r="F253" s="106"/>
      <c r="G253" s="140">
        <f t="shared" si="3"/>
        <v>908644.14000000025</v>
      </c>
      <c r="H253" s="141"/>
      <c r="I253" s="142"/>
      <c r="J253" s="142"/>
      <c r="K253" s="142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  <c r="AMK253"/>
      <c r="AML253"/>
    </row>
    <row r="254" spans="1:1026">
      <c r="A254" s="171">
        <v>43068</v>
      </c>
      <c r="B254" s="129" t="s">
        <v>3812</v>
      </c>
      <c r="C254" s="162">
        <v>46408.57</v>
      </c>
      <c r="D254" s="107">
        <v>112</v>
      </c>
      <c r="E254" s="162"/>
      <c r="F254" s="106"/>
      <c r="G254" s="140">
        <f t="shared" si="3"/>
        <v>955052.7100000002</v>
      </c>
      <c r="H254" s="141"/>
      <c r="I254" s="142"/>
      <c r="J254" s="142"/>
      <c r="K254" s="142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  <c r="AMK254"/>
      <c r="AML254"/>
    </row>
    <row r="255" spans="1:1026">
      <c r="A255" s="171">
        <v>43068</v>
      </c>
      <c r="B255" s="129" t="s">
        <v>3813</v>
      </c>
      <c r="C255" s="162">
        <v>0</v>
      </c>
      <c r="D255" s="107"/>
      <c r="E255" s="162"/>
      <c r="F255" s="106"/>
      <c r="G255" s="140">
        <f t="shared" si="3"/>
        <v>955052.7100000002</v>
      </c>
      <c r="H255" s="141"/>
      <c r="I255" s="142"/>
      <c r="J255" s="142"/>
      <c r="K255" s="142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  <c r="AMK255"/>
      <c r="AML255"/>
    </row>
    <row r="256" spans="1:1026">
      <c r="A256" s="171">
        <v>43068</v>
      </c>
      <c r="B256" s="129" t="s">
        <v>3814</v>
      </c>
      <c r="C256" s="162"/>
      <c r="D256" s="107"/>
      <c r="E256" s="162">
        <v>890125.28</v>
      </c>
      <c r="F256" s="106">
        <v>18</v>
      </c>
      <c r="G256" s="140">
        <f t="shared" si="3"/>
        <v>64927.430000000168</v>
      </c>
      <c r="H256" s="141"/>
      <c r="I256" s="142"/>
      <c r="J256" s="142"/>
      <c r="K256" s="142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  <c r="AMK256"/>
      <c r="AML256"/>
    </row>
    <row r="257" spans="1:1026">
      <c r="A257" s="171">
        <v>43069</v>
      </c>
      <c r="B257" s="129" t="s">
        <v>3815</v>
      </c>
      <c r="C257" s="139">
        <v>61351.02</v>
      </c>
      <c r="D257" s="176">
        <v>108</v>
      </c>
      <c r="E257" s="139"/>
      <c r="F257" s="172"/>
      <c r="G257" s="140">
        <f t="shared" si="3"/>
        <v>126278.45000000016</v>
      </c>
      <c r="H257" s="141"/>
      <c r="I257" s="142"/>
      <c r="J257" s="142"/>
      <c r="K257" s="142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  <c r="AMK257"/>
      <c r="AML257"/>
    </row>
    <row r="258" spans="1:1026">
      <c r="A258" s="3">
        <v>43069</v>
      </c>
      <c r="B258" s="163" t="s">
        <v>3816</v>
      </c>
      <c r="C258" s="146"/>
      <c r="D258" s="176"/>
      <c r="E258" s="146">
        <v>1251.8900000000001</v>
      </c>
      <c r="F258" s="172">
        <v>19</v>
      </c>
      <c r="G258" s="147">
        <f t="shared" si="3"/>
        <v>125026.56000000016</v>
      </c>
      <c r="H258" s="141"/>
      <c r="I258" s="142"/>
      <c r="J258" s="142"/>
      <c r="K258" s="142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  <c r="AMK258"/>
      <c r="AML258"/>
    </row>
    <row r="259" spans="1:1026">
      <c r="A259" s="3">
        <v>43069</v>
      </c>
      <c r="B259" s="164" t="s">
        <v>3817</v>
      </c>
      <c r="C259" s="146"/>
      <c r="D259" s="176"/>
      <c r="E259" s="146">
        <v>200.3</v>
      </c>
      <c r="F259" s="172">
        <v>19</v>
      </c>
      <c r="G259" s="147">
        <f t="shared" si="3"/>
        <v>124826.26000000015</v>
      </c>
      <c r="H259" s="141"/>
      <c r="I259" s="142"/>
      <c r="J259" s="142"/>
      <c r="K259" s="142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  <c r="AMK259"/>
      <c r="AML259"/>
    </row>
    <row r="260" spans="1:1026">
      <c r="A260" s="3">
        <v>43069</v>
      </c>
      <c r="B260" s="163" t="s">
        <v>3818</v>
      </c>
      <c r="C260" s="146"/>
      <c r="D260" s="176"/>
      <c r="E260" s="146">
        <v>40.26</v>
      </c>
      <c r="F260" s="172">
        <v>19</v>
      </c>
      <c r="G260" s="147">
        <f t="shared" ref="G260:G275" si="4">+G259+C260-E260</f>
        <v>124786.00000000016</v>
      </c>
      <c r="H260" s="141"/>
      <c r="I260" s="142"/>
      <c r="J260" s="142"/>
      <c r="K260" s="142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  <c r="AMK260"/>
      <c r="AML260"/>
    </row>
    <row r="261" spans="1:1026">
      <c r="A261" s="3">
        <v>43069</v>
      </c>
      <c r="B261" s="164" t="s">
        <v>3819</v>
      </c>
      <c r="C261" s="146"/>
      <c r="D261" s="176"/>
      <c r="E261" s="146">
        <v>6.44</v>
      </c>
      <c r="F261" s="172">
        <v>19</v>
      </c>
      <c r="G261" s="147">
        <f t="shared" si="4"/>
        <v>124779.56000000016</v>
      </c>
      <c r="H261" s="141"/>
      <c r="I261" s="142"/>
      <c r="J261" s="142"/>
      <c r="K261" s="142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  <c r="AMK261"/>
      <c r="AML261"/>
    </row>
    <row r="262" spans="1:1026">
      <c r="A262" s="171">
        <v>43069</v>
      </c>
      <c r="B262" s="129" t="s">
        <v>3820</v>
      </c>
      <c r="C262" s="162">
        <v>150000</v>
      </c>
      <c r="D262" s="107">
        <v>114</v>
      </c>
      <c r="E262" s="162"/>
      <c r="F262" s="106"/>
      <c r="G262" s="140">
        <f t="shared" si="4"/>
        <v>274779.56000000017</v>
      </c>
      <c r="H262" s="141"/>
      <c r="I262" s="142"/>
      <c r="J262" s="142"/>
      <c r="K262" s="14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  <c r="AMK262"/>
      <c r="AML262"/>
    </row>
    <row r="263" spans="1:1026">
      <c r="A263" s="171">
        <v>43069</v>
      </c>
      <c r="B263" s="129" t="s">
        <v>3821</v>
      </c>
      <c r="C263" s="162">
        <v>4395</v>
      </c>
      <c r="D263" s="107">
        <v>113</v>
      </c>
      <c r="E263" s="162"/>
      <c r="F263" s="106"/>
      <c r="G263" s="140">
        <f t="shared" si="4"/>
        <v>279174.56000000017</v>
      </c>
      <c r="H263" s="141"/>
      <c r="I263" s="142"/>
      <c r="J263" s="142"/>
      <c r="K263" s="142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  <c r="AMK263"/>
      <c r="AML263"/>
    </row>
    <row r="264" spans="1:1026">
      <c r="A264" s="171">
        <v>43069</v>
      </c>
      <c r="B264" s="129" t="s">
        <v>3822</v>
      </c>
      <c r="C264" s="162">
        <v>1099</v>
      </c>
      <c r="D264" s="107">
        <v>112</v>
      </c>
      <c r="E264" s="162"/>
      <c r="F264" s="106"/>
      <c r="G264" s="140">
        <f t="shared" si="4"/>
        <v>280273.56000000017</v>
      </c>
      <c r="H264" s="141"/>
      <c r="I264" s="142"/>
      <c r="J264" s="142"/>
      <c r="K264" s="142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  <c r="ABZ264"/>
      <c r="ACA264"/>
      <c r="ACB264"/>
      <c r="ACC264"/>
      <c r="ACD264"/>
      <c r="ACE264"/>
      <c r="ACF264"/>
      <c r="ACG264"/>
      <c r="ACH264"/>
      <c r="ACI264"/>
      <c r="ACJ264"/>
      <c r="ACK264"/>
      <c r="ACL264"/>
      <c r="ACM264"/>
      <c r="ACN264"/>
      <c r="ACO264"/>
      <c r="ACP264"/>
      <c r="ACQ264"/>
      <c r="ACR264"/>
      <c r="ACS264"/>
      <c r="ACT264"/>
      <c r="ACU264"/>
      <c r="ACV264"/>
      <c r="ACW264"/>
      <c r="ACX264"/>
      <c r="ACY264"/>
      <c r="ACZ264"/>
      <c r="ADA264"/>
      <c r="ADB264"/>
      <c r="ADC264"/>
      <c r="ADD264"/>
      <c r="ADE264"/>
      <c r="ADF264"/>
      <c r="ADG264"/>
      <c r="ADH264"/>
      <c r="ADI264"/>
      <c r="ADJ264"/>
      <c r="ADK264"/>
      <c r="ADL264"/>
      <c r="ADM264"/>
      <c r="ADN264"/>
      <c r="ADO264"/>
      <c r="ADP264"/>
      <c r="ADQ264"/>
      <c r="ADR264"/>
      <c r="ADS264"/>
      <c r="ADT264"/>
      <c r="ADU264"/>
      <c r="ADV264"/>
      <c r="ADW264"/>
      <c r="ADX264"/>
      <c r="ADY264"/>
      <c r="ADZ264"/>
      <c r="AEA264"/>
      <c r="AEB264"/>
      <c r="AEC264"/>
      <c r="AED264"/>
      <c r="AEE264"/>
      <c r="AEF264"/>
      <c r="AEG264"/>
      <c r="AEH264"/>
      <c r="AEI264"/>
      <c r="AEJ264"/>
      <c r="AEK264"/>
      <c r="AEL264"/>
      <c r="AEM264"/>
      <c r="AEN264"/>
      <c r="AEO264"/>
      <c r="AEP264"/>
      <c r="AEQ264"/>
      <c r="AER264"/>
      <c r="AES264"/>
      <c r="AET264"/>
      <c r="AEU264"/>
      <c r="AEV264"/>
      <c r="AEW264"/>
      <c r="AEX264"/>
      <c r="AEY264"/>
      <c r="AEZ264"/>
      <c r="AFA264"/>
      <c r="AFB264"/>
      <c r="AFC264"/>
      <c r="AFD264"/>
      <c r="AFE264"/>
      <c r="AFF264"/>
      <c r="AFG264"/>
      <c r="AFH264"/>
      <c r="AFI264"/>
      <c r="AFJ264"/>
      <c r="AFK264"/>
      <c r="AFL264"/>
      <c r="AFM264"/>
      <c r="AFN264"/>
      <c r="AFO264"/>
      <c r="AFP264"/>
      <c r="AFQ264"/>
      <c r="AFR264"/>
      <c r="AFS264"/>
      <c r="AFT264"/>
      <c r="AFU264"/>
      <c r="AFV264"/>
      <c r="AFW264"/>
      <c r="AFX264"/>
      <c r="AFY264"/>
      <c r="AFZ264"/>
      <c r="AGA264"/>
      <c r="AGB264"/>
      <c r="AGC264"/>
      <c r="AGD264"/>
      <c r="AGE264"/>
      <c r="AGF264"/>
      <c r="AGG264"/>
      <c r="AGH264"/>
      <c r="AGI264"/>
      <c r="AGJ264"/>
      <c r="AGK264"/>
      <c r="AGL264"/>
      <c r="AGM264"/>
      <c r="AGN264"/>
      <c r="AGO264"/>
      <c r="AGP264"/>
      <c r="AGQ264"/>
      <c r="AGR264"/>
      <c r="AGS264"/>
      <c r="AGT264"/>
      <c r="AGU264"/>
      <c r="AGV264"/>
      <c r="AGW264"/>
      <c r="AGX264"/>
      <c r="AGY264"/>
      <c r="AGZ264"/>
      <c r="AHA264"/>
      <c r="AHB264"/>
      <c r="AHC264"/>
      <c r="AHD264"/>
      <c r="AHE264"/>
      <c r="AHF264"/>
      <c r="AHG264"/>
      <c r="AHH264"/>
      <c r="AHI264"/>
      <c r="AHJ264"/>
      <c r="AHK264"/>
      <c r="AHL264"/>
      <c r="AHM264"/>
      <c r="AHN264"/>
      <c r="AHO264"/>
      <c r="AHP264"/>
      <c r="AHQ264"/>
      <c r="AHR264"/>
      <c r="AHS264"/>
      <c r="AHT264"/>
      <c r="AHU264"/>
      <c r="AHV264"/>
      <c r="AHW264"/>
      <c r="AHX264"/>
      <c r="AHY264"/>
      <c r="AHZ264"/>
      <c r="AIA264"/>
      <c r="AIB264"/>
      <c r="AIC264"/>
      <c r="AID264"/>
      <c r="AIE264"/>
      <c r="AIF264"/>
      <c r="AIG264"/>
      <c r="AIH264"/>
      <c r="AII264"/>
      <c r="AIJ264"/>
      <c r="AIK264"/>
      <c r="AIL264"/>
      <c r="AIM264"/>
      <c r="AIN264"/>
      <c r="AIO264"/>
      <c r="AIP264"/>
      <c r="AIQ264"/>
      <c r="AIR264"/>
      <c r="AIS264"/>
      <c r="AIT264"/>
      <c r="AIU264"/>
      <c r="AIV264"/>
      <c r="AIW264"/>
      <c r="AIX264"/>
      <c r="AIY264"/>
      <c r="AIZ264"/>
      <c r="AJA264"/>
      <c r="AJB264"/>
      <c r="AJC264"/>
      <c r="AJD264"/>
      <c r="AJE264"/>
      <c r="AJF264"/>
      <c r="AJG264"/>
      <c r="AJH264"/>
      <c r="AJI264"/>
      <c r="AJJ264"/>
      <c r="AJK264"/>
      <c r="AJL264"/>
      <c r="AJM264"/>
      <c r="AJN264"/>
      <c r="AJO264"/>
      <c r="AJP264"/>
      <c r="AJQ264"/>
      <c r="AJR264"/>
      <c r="AJS264"/>
      <c r="AJT264"/>
      <c r="AJU264"/>
      <c r="AJV264"/>
      <c r="AJW264"/>
      <c r="AJX264"/>
      <c r="AJY264"/>
      <c r="AJZ264"/>
      <c r="AKA264"/>
      <c r="AKB264"/>
      <c r="AKC264"/>
      <c r="AKD264"/>
      <c r="AKE264"/>
      <c r="AKF264"/>
      <c r="AKG264"/>
      <c r="AKH264"/>
      <c r="AKI264"/>
      <c r="AKJ264"/>
      <c r="AKK264"/>
      <c r="AKL264"/>
      <c r="AKM264"/>
      <c r="AKN264"/>
      <c r="AKO264"/>
      <c r="AKP264"/>
      <c r="AKQ264"/>
      <c r="AKR264"/>
      <c r="AKS264"/>
      <c r="AKT264"/>
      <c r="AKU264"/>
      <c r="AKV264"/>
      <c r="AKW264"/>
      <c r="AKX264"/>
      <c r="AKY264"/>
      <c r="AKZ264"/>
      <c r="ALA264"/>
      <c r="ALB264"/>
      <c r="ALC264"/>
      <c r="ALD264"/>
      <c r="ALE264"/>
      <c r="ALF264"/>
      <c r="ALG264"/>
      <c r="ALH264"/>
      <c r="ALI264"/>
      <c r="ALJ264"/>
      <c r="ALK264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  <c r="AMK264"/>
      <c r="AML264"/>
    </row>
    <row r="265" spans="1:1026">
      <c r="A265" s="171">
        <v>43069</v>
      </c>
      <c r="B265" s="129" t="s">
        <v>3823</v>
      </c>
      <c r="C265" s="162">
        <v>17455.59</v>
      </c>
      <c r="D265" s="107">
        <v>111</v>
      </c>
      <c r="E265" s="162"/>
      <c r="F265" s="106"/>
      <c r="G265" s="140">
        <f t="shared" si="4"/>
        <v>297729.1500000002</v>
      </c>
      <c r="H265" s="141" t="s">
        <v>3824</v>
      </c>
      <c r="I265" s="142"/>
      <c r="J265" s="142"/>
      <c r="K265" s="142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  <c r="AMK265"/>
      <c r="AML265"/>
    </row>
    <row r="266" spans="1:1026">
      <c r="A266" s="171">
        <v>43069</v>
      </c>
      <c r="B266" s="129" t="s">
        <v>3825</v>
      </c>
      <c r="C266" s="162">
        <v>0</v>
      </c>
      <c r="D266" s="107"/>
      <c r="E266" s="162"/>
      <c r="F266" s="106"/>
      <c r="G266" s="140">
        <f t="shared" si="4"/>
        <v>297729.1500000002</v>
      </c>
      <c r="H266" s="141"/>
      <c r="I266" s="142"/>
      <c r="J266" s="142"/>
      <c r="K266" s="142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  <c r="AMI266"/>
      <c r="AMJ266"/>
      <c r="AMK266"/>
      <c r="AML266"/>
    </row>
    <row r="267" spans="1:1026">
      <c r="A267" s="171">
        <v>43069</v>
      </c>
      <c r="B267" s="129" t="s">
        <v>3826</v>
      </c>
      <c r="C267" s="162">
        <v>100000</v>
      </c>
      <c r="D267" s="107"/>
      <c r="E267" s="162"/>
      <c r="F267" s="106"/>
      <c r="G267" s="140">
        <f t="shared" si="4"/>
        <v>397729.1500000002</v>
      </c>
      <c r="H267" s="141"/>
      <c r="I267" s="142"/>
      <c r="J267" s="142"/>
      <c r="K267" s="142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  <c r="AMK267"/>
      <c r="AML267"/>
    </row>
    <row r="268" spans="1:1026">
      <c r="A268" s="171">
        <v>43069</v>
      </c>
      <c r="B268" s="129" t="s">
        <v>3827</v>
      </c>
      <c r="C268" s="162"/>
      <c r="D268" s="107"/>
      <c r="E268" s="162">
        <v>110125.28</v>
      </c>
      <c r="F268" s="106">
        <v>21</v>
      </c>
      <c r="G268" s="140">
        <f t="shared" si="4"/>
        <v>287603.87000000023</v>
      </c>
      <c r="H268" s="141"/>
      <c r="I268" s="142"/>
      <c r="J268" s="142"/>
      <c r="K268" s="142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  <c r="AMK268"/>
      <c r="AML268"/>
    </row>
    <row r="269" spans="1:1026">
      <c r="A269" s="171">
        <v>43069</v>
      </c>
      <c r="B269" s="129" t="s">
        <v>3828</v>
      </c>
      <c r="C269" s="162">
        <v>135000</v>
      </c>
      <c r="D269" s="107"/>
      <c r="E269" s="162"/>
      <c r="F269" s="106"/>
      <c r="G269" s="140">
        <f t="shared" si="4"/>
        <v>422603.87000000023</v>
      </c>
      <c r="H269" s="141" t="s">
        <v>3829</v>
      </c>
      <c r="I269" s="142"/>
      <c r="J269" s="142"/>
      <c r="K269" s="142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  <c r="ABZ269"/>
      <c r="ACA269"/>
      <c r="ACB269"/>
      <c r="ACC269"/>
      <c r="ACD269"/>
      <c r="ACE269"/>
      <c r="ACF269"/>
      <c r="ACG269"/>
      <c r="ACH269"/>
      <c r="ACI269"/>
      <c r="ACJ269"/>
      <c r="ACK269"/>
      <c r="ACL269"/>
      <c r="ACM269"/>
      <c r="ACN269"/>
      <c r="ACO269"/>
      <c r="ACP269"/>
      <c r="ACQ269"/>
      <c r="ACR269"/>
      <c r="ACS269"/>
      <c r="ACT269"/>
      <c r="ACU269"/>
      <c r="ACV269"/>
      <c r="ACW269"/>
      <c r="ACX269"/>
      <c r="ACY269"/>
      <c r="ACZ269"/>
      <c r="ADA269"/>
      <c r="ADB269"/>
      <c r="ADC269"/>
      <c r="ADD269"/>
      <c r="ADE269"/>
      <c r="ADF269"/>
      <c r="ADG269"/>
      <c r="ADH269"/>
      <c r="ADI269"/>
      <c r="ADJ269"/>
      <c r="ADK269"/>
      <c r="ADL269"/>
      <c r="ADM269"/>
      <c r="ADN269"/>
      <c r="ADO269"/>
      <c r="ADP269"/>
      <c r="ADQ269"/>
      <c r="ADR269"/>
      <c r="ADS269"/>
      <c r="ADT269"/>
      <c r="ADU269"/>
      <c r="ADV269"/>
      <c r="ADW269"/>
      <c r="ADX269"/>
      <c r="ADY269"/>
      <c r="ADZ269"/>
      <c r="AEA269"/>
      <c r="AEB269"/>
      <c r="AEC269"/>
      <c r="AED269"/>
      <c r="AEE269"/>
      <c r="AEF269"/>
      <c r="AEG269"/>
      <c r="AEH269"/>
      <c r="AEI269"/>
      <c r="AEJ269"/>
      <c r="AEK269"/>
      <c r="AEL269"/>
      <c r="AEM269"/>
      <c r="AEN269"/>
      <c r="AEO269"/>
      <c r="AEP269"/>
      <c r="AEQ269"/>
      <c r="AER269"/>
      <c r="AES269"/>
      <c r="AET269"/>
      <c r="AEU269"/>
      <c r="AEV269"/>
      <c r="AEW269"/>
      <c r="AEX269"/>
      <c r="AEY269"/>
      <c r="AEZ269"/>
      <c r="AFA269"/>
      <c r="AFB269"/>
      <c r="AFC269"/>
      <c r="AFD269"/>
      <c r="AFE269"/>
      <c r="AFF269"/>
      <c r="AFG269"/>
      <c r="AFH269"/>
      <c r="AFI269"/>
      <c r="AFJ269"/>
      <c r="AFK269"/>
      <c r="AFL269"/>
      <c r="AFM269"/>
      <c r="AFN269"/>
      <c r="AFO269"/>
      <c r="AFP269"/>
      <c r="AFQ269"/>
      <c r="AFR269"/>
      <c r="AFS269"/>
      <c r="AFT269"/>
      <c r="AFU269"/>
      <c r="AFV269"/>
      <c r="AFW269"/>
      <c r="AFX269"/>
      <c r="AFY269"/>
      <c r="AFZ269"/>
      <c r="AGA269"/>
      <c r="AGB269"/>
      <c r="AGC269"/>
      <c r="AGD269"/>
      <c r="AGE269"/>
      <c r="AGF269"/>
      <c r="AGG269"/>
      <c r="AGH269"/>
      <c r="AGI269"/>
      <c r="AGJ269"/>
      <c r="AGK269"/>
      <c r="AGL269"/>
      <c r="AGM269"/>
      <c r="AGN269"/>
      <c r="AGO269"/>
      <c r="AGP269"/>
      <c r="AGQ269"/>
      <c r="AGR269"/>
      <c r="AGS269"/>
      <c r="AGT269"/>
      <c r="AGU269"/>
      <c r="AGV269"/>
      <c r="AGW269"/>
      <c r="AGX269"/>
      <c r="AGY269"/>
      <c r="AGZ269"/>
      <c r="AHA269"/>
      <c r="AHB269"/>
      <c r="AHC269"/>
      <c r="AHD269"/>
      <c r="AHE269"/>
      <c r="AHF269"/>
      <c r="AHG269"/>
      <c r="AHH269"/>
      <c r="AHI269"/>
      <c r="AHJ269"/>
      <c r="AHK269"/>
      <c r="AHL269"/>
      <c r="AHM269"/>
      <c r="AHN269"/>
      <c r="AHO269"/>
      <c r="AHP269"/>
      <c r="AHQ269"/>
      <c r="AHR269"/>
      <c r="AHS269"/>
      <c r="AHT269"/>
      <c r="AHU269"/>
      <c r="AHV269"/>
      <c r="AHW269"/>
      <c r="AHX269"/>
      <c r="AHY269"/>
      <c r="AHZ269"/>
      <c r="AIA269"/>
      <c r="AIB269"/>
      <c r="AIC269"/>
      <c r="AID269"/>
      <c r="AIE269"/>
      <c r="AIF269"/>
      <c r="AIG269"/>
      <c r="AIH269"/>
      <c r="AII269"/>
      <c r="AIJ269"/>
      <c r="AIK269"/>
      <c r="AIL269"/>
      <c r="AIM269"/>
      <c r="AIN269"/>
      <c r="AIO269"/>
      <c r="AIP269"/>
      <c r="AIQ269"/>
      <c r="AIR269"/>
      <c r="AIS269"/>
      <c r="AIT269"/>
      <c r="AIU269"/>
      <c r="AIV269"/>
      <c r="AIW269"/>
      <c r="AIX269"/>
      <c r="AIY269"/>
      <c r="AIZ269"/>
      <c r="AJA269"/>
      <c r="AJB269"/>
      <c r="AJC269"/>
      <c r="AJD269"/>
      <c r="AJE269"/>
      <c r="AJF269"/>
      <c r="AJG269"/>
      <c r="AJH269"/>
      <c r="AJI269"/>
      <c r="AJJ269"/>
      <c r="AJK269"/>
      <c r="AJL269"/>
      <c r="AJM269"/>
      <c r="AJN269"/>
      <c r="AJO269"/>
      <c r="AJP269"/>
      <c r="AJQ269"/>
      <c r="AJR269"/>
      <c r="AJS269"/>
      <c r="AJT269"/>
      <c r="AJU269"/>
      <c r="AJV269"/>
      <c r="AJW269"/>
      <c r="AJX269"/>
      <c r="AJY269"/>
      <c r="AJZ269"/>
      <c r="AKA269"/>
      <c r="AKB269"/>
      <c r="AKC269"/>
      <c r="AKD269"/>
      <c r="AKE269"/>
      <c r="AKF269"/>
      <c r="AKG269"/>
      <c r="AKH269"/>
      <c r="AKI269"/>
      <c r="AKJ269"/>
      <c r="AKK269"/>
      <c r="AKL269"/>
      <c r="AKM269"/>
      <c r="AKN269"/>
      <c r="AKO269"/>
      <c r="AKP269"/>
      <c r="AKQ269"/>
      <c r="AKR269"/>
      <c r="AKS269"/>
      <c r="AKT269"/>
      <c r="AKU269"/>
      <c r="AKV269"/>
      <c r="AKW269"/>
      <c r="AKX269"/>
      <c r="AKY269"/>
      <c r="AKZ269"/>
      <c r="ALA269"/>
      <c r="ALB269"/>
      <c r="ALC269"/>
      <c r="ALD269"/>
      <c r="ALE269"/>
      <c r="ALF269"/>
      <c r="ALG269"/>
      <c r="ALH269"/>
      <c r="ALI269"/>
      <c r="ALJ269"/>
      <c r="ALK26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  <c r="AMA269"/>
      <c r="AMB269"/>
      <c r="AMC269"/>
      <c r="AMD269"/>
      <c r="AME269"/>
      <c r="AMF269"/>
      <c r="AMG269"/>
      <c r="AMH269"/>
      <c r="AMI269"/>
      <c r="AMJ269"/>
      <c r="AMK269"/>
      <c r="AML269"/>
    </row>
    <row r="270" spans="1:1026">
      <c r="A270" s="171">
        <v>43069</v>
      </c>
      <c r="B270" s="129" t="s">
        <v>3830</v>
      </c>
      <c r="C270" s="162">
        <v>0</v>
      </c>
      <c r="D270" s="107"/>
      <c r="E270" s="162"/>
      <c r="F270" s="106"/>
      <c r="G270" s="140">
        <f t="shared" si="4"/>
        <v>422603.87000000023</v>
      </c>
      <c r="H270" s="141"/>
      <c r="I270" s="142"/>
      <c r="J270" s="142"/>
      <c r="K270" s="142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  <c r="AMK270"/>
      <c r="AML270"/>
    </row>
    <row r="271" spans="1:1026">
      <c r="A271" s="171">
        <v>43069</v>
      </c>
      <c r="B271" s="129" t="s">
        <v>3831</v>
      </c>
      <c r="C271" s="162">
        <v>103000</v>
      </c>
      <c r="D271" s="107"/>
      <c r="E271" s="162"/>
      <c r="F271" s="106"/>
      <c r="G271" s="140">
        <f t="shared" si="4"/>
        <v>525603.87000000023</v>
      </c>
      <c r="H271" s="141" t="s">
        <v>3829</v>
      </c>
      <c r="I271" s="142"/>
      <c r="J271" s="142"/>
      <c r="K271" s="142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  <c r="AMI271"/>
      <c r="AMJ271"/>
      <c r="AMK271"/>
      <c r="AML271"/>
    </row>
    <row r="272" spans="1:1026">
      <c r="A272" s="171">
        <v>43069</v>
      </c>
      <c r="B272" s="129" t="s">
        <v>3832</v>
      </c>
      <c r="C272" s="162">
        <v>0</v>
      </c>
      <c r="D272" s="107"/>
      <c r="E272" s="162"/>
      <c r="F272" s="106"/>
      <c r="G272" s="140">
        <f t="shared" si="4"/>
        <v>525603.87000000023</v>
      </c>
      <c r="H272" s="141"/>
      <c r="I272" s="142"/>
      <c r="J272" s="142"/>
      <c r="K272" s="14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  <c r="ABZ272"/>
      <c r="ACA272"/>
      <c r="ACB272"/>
      <c r="ACC272"/>
      <c r="ACD272"/>
      <c r="ACE272"/>
      <c r="ACF272"/>
      <c r="ACG272"/>
      <c r="ACH272"/>
      <c r="ACI272"/>
      <c r="ACJ272"/>
      <c r="ACK272"/>
      <c r="ACL272"/>
      <c r="ACM272"/>
      <c r="ACN272"/>
      <c r="ACO272"/>
      <c r="ACP272"/>
      <c r="ACQ272"/>
      <c r="ACR272"/>
      <c r="ACS272"/>
      <c r="ACT272"/>
      <c r="ACU272"/>
      <c r="ACV272"/>
      <c r="ACW272"/>
      <c r="ACX272"/>
      <c r="ACY272"/>
      <c r="ACZ272"/>
      <c r="ADA272"/>
      <c r="ADB272"/>
      <c r="ADC272"/>
      <c r="ADD272"/>
      <c r="ADE272"/>
      <c r="ADF272"/>
      <c r="ADG272"/>
      <c r="ADH272"/>
      <c r="ADI272"/>
      <c r="ADJ272"/>
      <c r="ADK272"/>
      <c r="ADL272"/>
      <c r="ADM272"/>
      <c r="ADN272"/>
      <c r="ADO272"/>
      <c r="ADP272"/>
      <c r="ADQ272"/>
      <c r="ADR272"/>
      <c r="ADS272"/>
      <c r="ADT272"/>
      <c r="ADU272"/>
      <c r="ADV272"/>
      <c r="ADW272"/>
      <c r="ADX272"/>
      <c r="ADY272"/>
      <c r="ADZ272"/>
      <c r="AEA272"/>
      <c r="AEB272"/>
      <c r="AEC272"/>
      <c r="AED272"/>
      <c r="AEE272"/>
      <c r="AEF272"/>
      <c r="AEG272"/>
      <c r="AEH272"/>
      <c r="AEI272"/>
      <c r="AEJ272"/>
      <c r="AEK272"/>
      <c r="AEL272"/>
      <c r="AEM272"/>
      <c r="AEN272"/>
      <c r="AEO272"/>
      <c r="AEP272"/>
      <c r="AEQ272"/>
      <c r="AER272"/>
      <c r="AES272"/>
      <c r="AET272"/>
      <c r="AEU272"/>
      <c r="AEV272"/>
      <c r="AEW272"/>
      <c r="AEX272"/>
      <c r="AEY272"/>
      <c r="AEZ272"/>
      <c r="AFA272"/>
      <c r="AFB272"/>
      <c r="AFC272"/>
      <c r="AFD272"/>
      <c r="AFE272"/>
      <c r="AFF272"/>
      <c r="AFG272"/>
      <c r="AFH272"/>
      <c r="AFI272"/>
      <c r="AFJ272"/>
      <c r="AFK272"/>
      <c r="AFL272"/>
      <c r="AFM272"/>
      <c r="AFN272"/>
      <c r="AFO272"/>
      <c r="AFP272"/>
      <c r="AFQ272"/>
      <c r="AFR272"/>
      <c r="AFS272"/>
      <c r="AFT272"/>
      <c r="AFU272"/>
      <c r="AFV272"/>
      <c r="AFW272"/>
      <c r="AFX272"/>
      <c r="AFY272"/>
      <c r="AFZ272"/>
      <c r="AGA272"/>
      <c r="AGB272"/>
      <c r="AGC272"/>
      <c r="AGD272"/>
      <c r="AGE272"/>
      <c r="AGF272"/>
      <c r="AGG272"/>
      <c r="AGH272"/>
      <c r="AGI272"/>
      <c r="AGJ272"/>
      <c r="AGK272"/>
      <c r="AGL272"/>
      <c r="AGM272"/>
      <c r="AGN272"/>
      <c r="AGO272"/>
      <c r="AGP272"/>
      <c r="AGQ272"/>
      <c r="AGR272"/>
      <c r="AGS272"/>
      <c r="AGT272"/>
      <c r="AGU272"/>
      <c r="AGV272"/>
      <c r="AGW272"/>
      <c r="AGX272"/>
      <c r="AGY272"/>
      <c r="AGZ272"/>
      <c r="AHA272"/>
      <c r="AHB272"/>
      <c r="AHC272"/>
      <c r="AHD272"/>
      <c r="AHE272"/>
      <c r="AHF272"/>
      <c r="AHG272"/>
      <c r="AHH272"/>
      <c r="AHI272"/>
      <c r="AHJ272"/>
      <c r="AHK272"/>
      <c r="AHL272"/>
      <c r="AHM272"/>
      <c r="AHN272"/>
      <c r="AHO272"/>
      <c r="AHP272"/>
      <c r="AHQ272"/>
      <c r="AHR272"/>
      <c r="AHS272"/>
      <c r="AHT272"/>
      <c r="AHU272"/>
      <c r="AHV272"/>
      <c r="AHW272"/>
      <c r="AHX272"/>
      <c r="AHY272"/>
      <c r="AHZ272"/>
      <c r="AIA272"/>
      <c r="AIB272"/>
      <c r="AIC272"/>
      <c r="AID272"/>
      <c r="AIE272"/>
      <c r="AIF272"/>
      <c r="AIG272"/>
      <c r="AIH272"/>
      <c r="AII272"/>
      <c r="AIJ272"/>
      <c r="AIK272"/>
      <c r="AIL272"/>
      <c r="AIM272"/>
      <c r="AIN272"/>
      <c r="AIO272"/>
      <c r="AIP272"/>
      <c r="AIQ272"/>
      <c r="AIR272"/>
      <c r="AIS272"/>
      <c r="AIT272"/>
      <c r="AIU272"/>
      <c r="AIV272"/>
      <c r="AIW272"/>
      <c r="AIX272"/>
      <c r="AIY272"/>
      <c r="AIZ272"/>
      <c r="AJA272"/>
      <c r="AJB272"/>
      <c r="AJC272"/>
      <c r="AJD272"/>
      <c r="AJE272"/>
      <c r="AJF272"/>
      <c r="AJG272"/>
      <c r="AJH272"/>
      <c r="AJI272"/>
      <c r="AJJ272"/>
      <c r="AJK272"/>
      <c r="AJL272"/>
      <c r="AJM272"/>
      <c r="AJN272"/>
      <c r="AJO272"/>
      <c r="AJP272"/>
      <c r="AJQ272"/>
      <c r="AJR272"/>
      <c r="AJS272"/>
      <c r="AJT272"/>
      <c r="AJU272"/>
      <c r="AJV272"/>
      <c r="AJW272"/>
      <c r="AJX272"/>
      <c r="AJY272"/>
      <c r="AJZ272"/>
      <c r="AKA272"/>
      <c r="AKB272"/>
      <c r="AKC272"/>
      <c r="AKD272"/>
      <c r="AKE272"/>
      <c r="AKF272"/>
      <c r="AKG272"/>
      <c r="AKH272"/>
      <c r="AKI272"/>
      <c r="AKJ272"/>
      <c r="AKK272"/>
      <c r="AKL272"/>
      <c r="AKM272"/>
      <c r="AKN272"/>
      <c r="AKO272"/>
      <c r="AKP272"/>
      <c r="AKQ272"/>
      <c r="AKR272"/>
      <c r="AKS272"/>
      <c r="AKT272"/>
      <c r="AKU272"/>
      <c r="AKV272"/>
      <c r="AKW272"/>
      <c r="AKX272"/>
      <c r="AKY272"/>
      <c r="AKZ272"/>
      <c r="ALA272"/>
      <c r="ALB272"/>
      <c r="ALC272"/>
      <c r="ALD272"/>
      <c r="ALE272"/>
      <c r="ALF272"/>
      <c r="ALG272"/>
      <c r="ALH272"/>
      <c r="ALI272"/>
      <c r="ALJ272"/>
      <c r="ALK272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  <c r="AMA272"/>
      <c r="AMB272"/>
      <c r="AMC272"/>
      <c r="AMD272"/>
      <c r="AME272"/>
      <c r="AMF272"/>
      <c r="AMG272"/>
      <c r="AMH272"/>
      <c r="AMI272"/>
      <c r="AMJ272"/>
      <c r="AMK272"/>
      <c r="AML272"/>
    </row>
    <row r="273" spans="1:1026">
      <c r="A273" s="171">
        <v>43069</v>
      </c>
      <c r="B273" s="129" t="s">
        <v>3833</v>
      </c>
      <c r="C273" s="162">
        <v>65.52</v>
      </c>
      <c r="D273" s="107">
        <v>600</v>
      </c>
      <c r="E273" s="162"/>
      <c r="F273" s="106"/>
      <c r="G273" s="140">
        <f t="shared" si="4"/>
        <v>525669.39000000025</v>
      </c>
      <c r="H273" s="141"/>
      <c r="I273" s="142"/>
      <c r="J273" s="142"/>
      <c r="K273" s="142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  <c r="AMK273"/>
      <c r="AML273"/>
    </row>
    <row r="274" spans="1:1026">
      <c r="A274" s="3">
        <v>43069</v>
      </c>
      <c r="B274" s="163" t="s">
        <v>3834</v>
      </c>
      <c r="C274" s="100"/>
      <c r="D274" s="107"/>
      <c r="E274" s="100">
        <v>90</v>
      </c>
      <c r="F274" s="106">
        <v>19</v>
      </c>
      <c r="G274" s="140">
        <f t="shared" si="4"/>
        <v>525579.39000000025</v>
      </c>
      <c r="H274" s="141"/>
      <c r="I274" s="142"/>
      <c r="J274" s="142"/>
      <c r="K274" s="142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  <c r="ABW274"/>
      <c r="ABX274"/>
      <c r="ABY274"/>
      <c r="ABZ274"/>
      <c r="ACA274"/>
      <c r="ACB274"/>
      <c r="ACC274"/>
      <c r="ACD274"/>
      <c r="ACE274"/>
      <c r="ACF274"/>
      <c r="ACG274"/>
      <c r="ACH274"/>
      <c r="ACI274"/>
      <c r="ACJ274"/>
      <c r="ACK274"/>
      <c r="ACL274"/>
      <c r="ACM274"/>
      <c r="ACN274"/>
      <c r="ACO274"/>
      <c r="ACP274"/>
      <c r="ACQ274"/>
      <c r="ACR274"/>
      <c r="ACS274"/>
      <c r="ACT274"/>
      <c r="ACU274"/>
      <c r="ACV274"/>
      <c r="ACW274"/>
      <c r="ACX274"/>
      <c r="ACY274"/>
      <c r="ACZ274"/>
      <c r="ADA274"/>
      <c r="ADB274"/>
      <c r="ADC274"/>
      <c r="ADD274"/>
      <c r="ADE274"/>
      <c r="ADF274"/>
      <c r="ADG274"/>
      <c r="ADH274"/>
      <c r="ADI274"/>
      <c r="ADJ274"/>
      <c r="ADK274"/>
      <c r="ADL274"/>
      <c r="ADM274"/>
      <c r="ADN274"/>
      <c r="ADO274"/>
      <c r="ADP274"/>
      <c r="ADQ274"/>
      <c r="ADR274"/>
      <c r="ADS274"/>
      <c r="ADT274"/>
      <c r="ADU274"/>
      <c r="ADV274"/>
      <c r="ADW274"/>
      <c r="ADX274"/>
      <c r="ADY274"/>
      <c r="ADZ274"/>
      <c r="AEA274"/>
      <c r="AEB274"/>
      <c r="AEC274"/>
      <c r="AED274"/>
      <c r="AEE274"/>
      <c r="AEF274"/>
      <c r="AEG274"/>
      <c r="AEH274"/>
      <c r="AEI274"/>
      <c r="AEJ274"/>
      <c r="AEK274"/>
      <c r="AEL274"/>
      <c r="AEM274"/>
      <c r="AEN274"/>
      <c r="AEO274"/>
      <c r="AEP274"/>
      <c r="AEQ274"/>
      <c r="AER274"/>
      <c r="AES274"/>
      <c r="AET274"/>
      <c r="AEU274"/>
      <c r="AEV274"/>
      <c r="AEW274"/>
      <c r="AEX274"/>
      <c r="AEY274"/>
      <c r="AEZ274"/>
      <c r="AFA274"/>
      <c r="AFB274"/>
      <c r="AFC274"/>
      <c r="AFD274"/>
      <c r="AFE274"/>
      <c r="AFF274"/>
      <c r="AFG274"/>
      <c r="AFH274"/>
      <c r="AFI274"/>
      <c r="AFJ274"/>
      <c r="AFK274"/>
      <c r="AFL274"/>
      <c r="AFM274"/>
      <c r="AFN274"/>
      <c r="AFO274"/>
      <c r="AFP274"/>
      <c r="AFQ274"/>
      <c r="AFR274"/>
      <c r="AFS274"/>
      <c r="AFT274"/>
      <c r="AFU274"/>
      <c r="AFV274"/>
      <c r="AFW274"/>
      <c r="AFX274"/>
      <c r="AFY274"/>
      <c r="AFZ274"/>
      <c r="AGA274"/>
      <c r="AGB274"/>
      <c r="AGC274"/>
      <c r="AGD274"/>
      <c r="AGE274"/>
      <c r="AGF274"/>
      <c r="AGG274"/>
      <c r="AGH274"/>
      <c r="AGI274"/>
      <c r="AGJ274"/>
      <c r="AGK274"/>
      <c r="AGL274"/>
      <c r="AGM274"/>
      <c r="AGN274"/>
      <c r="AGO274"/>
      <c r="AGP274"/>
      <c r="AGQ274"/>
      <c r="AGR274"/>
      <c r="AGS274"/>
      <c r="AGT274"/>
      <c r="AGU274"/>
      <c r="AGV274"/>
      <c r="AGW274"/>
      <c r="AGX274"/>
      <c r="AGY274"/>
      <c r="AGZ274"/>
      <c r="AHA274"/>
      <c r="AHB274"/>
      <c r="AHC274"/>
      <c r="AHD274"/>
      <c r="AHE274"/>
      <c r="AHF274"/>
      <c r="AHG274"/>
      <c r="AHH274"/>
      <c r="AHI274"/>
      <c r="AHJ274"/>
      <c r="AHK274"/>
      <c r="AHL274"/>
      <c r="AHM274"/>
      <c r="AHN274"/>
      <c r="AHO274"/>
      <c r="AHP274"/>
      <c r="AHQ274"/>
      <c r="AHR274"/>
      <c r="AHS274"/>
      <c r="AHT274"/>
      <c r="AHU274"/>
      <c r="AHV274"/>
      <c r="AHW274"/>
      <c r="AHX274"/>
      <c r="AHY274"/>
      <c r="AHZ274"/>
      <c r="AIA274"/>
      <c r="AIB274"/>
      <c r="AIC274"/>
      <c r="AID274"/>
      <c r="AIE274"/>
      <c r="AIF274"/>
      <c r="AIG274"/>
      <c r="AIH274"/>
      <c r="AII274"/>
      <c r="AIJ274"/>
      <c r="AIK274"/>
      <c r="AIL274"/>
      <c r="AIM274"/>
      <c r="AIN274"/>
      <c r="AIO274"/>
      <c r="AIP274"/>
      <c r="AIQ274"/>
      <c r="AIR274"/>
      <c r="AIS274"/>
      <c r="AIT274"/>
      <c r="AIU274"/>
      <c r="AIV274"/>
      <c r="AIW274"/>
      <c r="AIX274"/>
      <c r="AIY274"/>
      <c r="AIZ274"/>
      <c r="AJA274"/>
      <c r="AJB274"/>
      <c r="AJC274"/>
      <c r="AJD274"/>
      <c r="AJE274"/>
      <c r="AJF274"/>
      <c r="AJG274"/>
      <c r="AJH274"/>
      <c r="AJI274"/>
      <c r="AJJ274"/>
      <c r="AJK274"/>
      <c r="AJL274"/>
      <c r="AJM274"/>
      <c r="AJN274"/>
      <c r="AJO274"/>
      <c r="AJP274"/>
      <c r="AJQ274"/>
      <c r="AJR274"/>
      <c r="AJS274"/>
      <c r="AJT274"/>
      <c r="AJU274"/>
      <c r="AJV274"/>
      <c r="AJW274"/>
      <c r="AJX274"/>
      <c r="AJY274"/>
      <c r="AJZ274"/>
      <c r="AKA274"/>
      <c r="AKB274"/>
      <c r="AKC274"/>
      <c r="AKD274"/>
      <c r="AKE274"/>
      <c r="AKF274"/>
      <c r="AKG274"/>
      <c r="AKH274"/>
      <c r="AKI274"/>
      <c r="AKJ274"/>
      <c r="AKK274"/>
      <c r="AKL274"/>
      <c r="AKM274"/>
      <c r="AKN274"/>
      <c r="AKO274"/>
      <c r="AKP274"/>
      <c r="AKQ274"/>
      <c r="AKR274"/>
      <c r="AKS274"/>
      <c r="AKT274"/>
      <c r="AKU274"/>
      <c r="AKV274"/>
      <c r="AKW274"/>
      <c r="AKX274"/>
      <c r="AKY274"/>
      <c r="AKZ274"/>
      <c r="ALA274"/>
      <c r="ALB274"/>
      <c r="ALC274"/>
      <c r="ALD274"/>
      <c r="ALE274"/>
      <c r="ALF274"/>
      <c r="ALG274"/>
      <c r="ALH274"/>
      <c r="ALI274"/>
      <c r="ALJ274"/>
      <c r="ALK274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  <c r="AMA274"/>
      <c r="AMB274"/>
      <c r="AMC274"/>
      <c r="AMD274"/>
      <c r="AME274"/>
      <c r="AMF274"/>
      <c r="AMG274"/>
      <c r="AMH274"/>
      <c r="AMI274"/>
      <c r="AMJ274"/>
      <c r="AMK274"/>
      <c r="AML274"/>
    </row>
    <row r="275" spans="1:1026">
      <c r="A275" s="3">
        <v>43069</v>
      </c>
      <c r="B275" s="164" t="s">
        <v>3835</v>
      </c>
      <c r="C275" s="100"/>
      <c r="D275" s="107"/>
      <c r="E275" s="100">
        <v>14.4</v>
      </c>
      <c r="F275" s="106">
        <v>19</v>
      </c>
      <c r="G275" s="140">
        <f t="shared" si="4"/>
        <v>525564.99000000022</v>
      </c>
      <c r="H275" s="141"/>
      <c r="I275" s="142"/>
      <c r="J275" s="142"/>
      <c r="K275" s="142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  <c r="AMI275"/>
      <c r="AMJ275"/>
      <c r="AMK275"/>
      <c r="AML275"/>
    </row>
    <row r="276" spans="1:1026">
      <c r="H276" s="141"/>
      <c r="I276" s="142"/>
      <c r="J276" s="142"/>
      <c r="K276" s="142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  <c r="AMK276"/>
      <c r="AML276"/>
    </row>
    <row r="279" spans="1:1026">
      <c r="E279" s="130">
        <f>+E4+E6+E17+E19+E27+E28+E31+E33+E43+E50+E53+E58+E60+E75+E77+E88+E90+E92+E95+E98+E104+E107+E122+E125+E134+E137+E143+E146+E151+E153+E156+E158+E161+E176+E185+E187+E199+E201+E218+E222+E224+E237+E239+E248+E251+E258+E260+E274+E219</f>
        <v>9061.6299999999992</v>
      </c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  <c r="AMK279"/>
      <c r="AML279"/>
    </row>
    <row r="280" spans="1:1026">
      <c r="E280" s="130">
        <f>+E275+E261+E259+E252+E250+E240+E238+E225+E223+E220+E217+E202+E200+E188+E186+E177+E162+E159+E157+E154+E152+E147+E145+E138+E136+E126+E124+E108+E105+E99+E96+E94+E91+E89+E78+E76+E61+E59+E54+E52+E44+E34+E32+E29+E26+E18+E16+E7+E5</f>
        <v>1449.8799999999999</v>
      </c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  <c r="AMI280"/>
      <c r="AMJ280"/>
      <c r="AMK280"/>
      <c r="AML280"/>
    </row>
  </sheetData>
  <autoFilter ref="A2:L27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tabSelected="1" topLeftCell="A214" workbookViewId="0">
      <selection activeCell="G245" sqref="G245"/>
    </sheetView>
  </sheetViews>
  <sheetFormatPr baseColWidth="10" defaultRowHeight="11.25"/>
  <cols>
    <col min="1" max="1" width="10.140625" style="129" bestFit="1" customWidth="1"/>
    <col min="2" max="2" width="86.7109375" style="129" bestFit="1" customWidth="1"/>
    <col min="3" max="3" width="11.140625" style="129" bestFit="1" customWidth="1"/>
    <col min="4" max="4" width="5.140625" style="16" bestFit="1" customWidth="1"/>
    <col min="5" max="5" width="10.85546875" style="129" bestFit="1" customWidth="1"/>
    <col min="6" max="6" width="2.7109375" style="15" bestFit="1" customWidth="1"/>
    <col min="7" max="7" width="10.85546875" style="129" bestFit="1" customWidth="1"/>
    <col min="8" max="8" width="21.5703125" style="129" bestFit="1" customWidth="1"/>
    <col min="9" max="258" width="11.42578125" style="129"/>
    <col min="259" max="259" width="10.140625" style="129" bestFit="1" customWidth="1"/>
    <col min="260" max="260" width="86.7109375" style="129" bestFit="1" customWidth="1"/>
    <col min="261" max="263" width="10.85546875" style="129" bestFit="1" customWidth="1"/>
    <col min="264" max="264" width="21.5703125" style="129" bestFit="1" customWidth="1"/>
    <col min="265" max="514" width="11.42578125" style="129"/>
    <col min="515" max="515" width="10.140625" style="129" bestFit="1" customWidth="1"/>
    <col min="516" max="516" width="86.7109375" style="129" bestFit="1" customWidth="1"/>
    <col min="517" max="519" width="10.85546875" style="129" bestFit="1" customWidth="1"/>
    <col min="520" max="520" width="21.5703125" style="129" bestFit="1" customWidth="1"/>
    <col min="521" max="770" width="11.42578125" style="129"/>
    <col min="771" max="771" width="10.140625" style="129" bestFit="1" customWidth="1"/>
    <col min="772" max="772" width="86.7109375" style="129" bestFit="1" customWidth="1"/>
    <col min="773" max="775" width="10.85546875" style="129" bestFit="1" customWidth="1"/>
    <col min="776" max="776" width="21.5703125" style="129" bestFit="1" customWidth="1"/>
    <col min="777" max="1026" width="11.42578125" style="129"/>
    <col min="1027" max="1027" width="10.140625" style="129" bestFit="1" customWidth="1"/>
    <col min="1028" max="1028" width="86.7109375" style="129" bestFit="1" customWidth="1"/>
    <col min="1029" max="1031" width="10.85546875" style="129" bestFit="1" customWidth="1"/>
    <col min="1032" max="1032" width="21.5703125" style="129" bestFit="1" customWidth="1"/>
    <col min="1033" max="1282" width="11.42578125" style="129"/>
    <col min="1283" max="1283" width="10.140625" style="129" bestFit="1" customWidth="1"/>
    <col min="1284" max="1284" width="86.7109375" style="129" bestFit="1" customWidth="1"/>
    <col min="1285" max="1287" width="10.85546875" style="129" bestFit="1" customWidth="1"/>
    <col min="1288" max="1288" width="21.5703125" style="129" bestFit="1" customWidth="1"/>
    <col min="1289" max="1538" width="11.42578125" style="129"/>
    <col min="1539" max="1539" width="10.140625" style="129" bestFit="1" customWidth="1"/>
    <col min="1540" max="1540" width="86.7109375" style="129" bestFit="1" customWidth="1"/>
    <col min="1541" max="1543" width="10.85546875" style="129" bestFit="1" customWidth="1"/>
    <col min="1544" max="1544" width="21.5703125" style="129" bestFit="1" customWidth="1"/>
    <col min="1545" max="1794" width="11.42578125" style="129"/>
    <col min="1795" max="1795" width="10.140625" style="129" bestFit="1" customWidth="1"/>
    <col min="1796" max="1796" width="86.7109375" style="129" bestFit="1" customWidth="1"/>
    <col min="1797" max="1799" width="10.85546875" style="129" bestFit="1" customWidth="1"/>
    <col min="1800" max="1800" width="21.5703125" style="129" bestFit="1" customWidth="1"/>
    <col min="1801" max="2050" width="11.42578125" style="129"/>
    <col min="2051" max="2051" width="10.140625" style="129" bestFit="1" customWidth="1"/>
    <col min="2052" max="2052" width="86.7109375" style="129" bestFit="1" customWidth="1"/>
    <col min="2053" max="2055" width="10.85546875" style="129" bestFit="1" customWidth="1"/>
    <col min="2056" max="2056" width="21.5703125" style="129" bestFit="1" customWidth="1"/>
    <col min="2057" max="2306" width="11.42578125" style="129"/>
    <col min="2307" max="2307" width="10.140625" style="129" bestFit="1" customWidth="1"/>
    <col min="2308" max="2308" width="86.7109375" style="129" bestFit="1" customWidth="1"/>
    <col min="2309" max="2311" width="10.85546875" style="129" bestFit="1" customWidth="1"/>
    <col min="2312" max="2312" width="21.5703125" style="129" bestFit="1" customWidth="1"/>
    <col min="2313" max="2562" width="11.42578125" style="129"/>
    <col min="2563" max="2563" width="10.140625" style="129" bestFit="1" customWidth="1"/>
    <col min="2564" max="2564" width="86.7109375" style="129" bestFit="1" customWidth="1"/>
    <col min="2565" max="2567" width="10.85546875" style="129" bestFit="1" customWidth="1"/>
    <col min="2568" max="2568" width="21.5703125" style="129" bestFit="1" customWidth="1"/>
    <col min="2569" max="2818" width="11.42578125" style="129"/>
    <col min="2819" max="2819" width="10.140625" style="129" bestFit="1" customWidth="1"/>
    <col min="2820" max="2820" width="86.7109375" style="129" bestFit="1" customWidth="1"/>
    <col min="2821" max="2823" width="10.85546875" style="129" bestFit="1" customWidth="1"/>
    <col min="2824" max="2824" width="21.5703125" style="129" bestFit="1" customWidth="1"/>
    <col min="2825" max="3074" width="11.42578125" style="129"/>
    <col min="3075" max="3075" width="10.140625" style="129" bestFit="1" customWidth="1"/>
    <col min="3076" max="3076" width="86.7109375" style="129" bestFit="1" customWidth="1"/>
    <col min="3077" max="3079" width="10.85546875" style="129" bestFit="1" customWidth="1"/>
    <col min="3080" max="3080" width="21.5703125" style="129" bestFit="1" customWidth="1"/>
    <col min="3081" max="3330" width="11.42578125" style="129"/>
    <col min="3331" max="3331" width="10.140625" style="129" bestFit="1" customWidth="1"/>
    <col min="3332" max="3332" width="86.7109375" style="129" bestFit="1" customWidth="1"/>
    <col min="3333" max="3335" width="10.85546875" style="129" bestFit="1" customWidth="1"/>
    <col min="3336" max="3336" width="21.5703125" style="129" bestFit="1" customWidth="1"/>
    <col min="3337" max="3586" width="11.42578125" style="129"/>
    <col min="3587" max="3587" width="10.140625" style="129" bestFit="1" customWidth="1"/>
    <col min="3588" max="3588" width="86.7109375" style="129" bestFit="1" customWidth="1"/>
    <col min="3589" max="3591" width="10.85546875" style="129" bestFit="1" customWidth="1"/>
    <col min="3592" max="3592" width="21.5703125" style="129" bestFit="1" customWidth="1"/>
    <col min="3593" max="3842" width="11.42578125" style="129"/>
    <col min="3843" max="3843" width="10.140625" style="129" bestFit="1" customWidth="1"/>
    <col min="3844" max="3844" width="86.7109375" style="129" bestFit="1" customWidth="1"/>
    <col min="3845" max="3847" width="10.85546875" style="129" bestFit="1" customWidth="1"/>
    <col min="3848" max="3848" width="21.5703125" style="129" bestFit="1" customWidth="1"/>
    <col min="3849" max="4098" width="11.42578125" style="129"/>
    <col min="4099" max="4099" width="10.140625" style="129" bestFit="1" customWidth="1"/>
    <col min="4100" max="4100" width="86.7109375" style="129" bestFit="1" customWidth="1"/>
    <col min="4101" max="4103" width="10.85546875" style="129" bestFit="1" customWidth="1"/>
    <col min="4104" max="4104" width="21.5703125" style="129" bestFit="1" customWidth="1"/>
    <col min="4105" max="4354" width="11.42578125" style="129"/>
    <col min="4355" max="4355" width="10.140625" style="129" bestFit="1" customWidth="1"/>
    <col min="4356" max="4356" width="86.7109375" style="129" bestFit="1" customWidth="1"/>
    <col min="4357" max="4359" width="10.85546875" style="129" bestFit="1" customWidth="1"/>
    <col min="4360" max="4360" width="21.5703125" style="129" bestFit="1" customWidth="1"/>
    <col min="4361" max="4610" width="11.42578125" style="129"/>
    <col min="4611" max="4611" width="10.140625" style="129" bestFit="1" customWidth="1"/>
    <col min="4612" max="4612" width="86.7109375" style="129" bestFit="1" customWidth="1"/>
    <col min="4613" max="4615" width="10.85546875" style="129" bestFit="1" customWidth="1"/>
    <col min="4616" max="4616" width="21.5703125" style="129" bestFit="1" customWidth="1"/>
    <col min="4617" max="4866" width="11.42578125" style="129"/>
    <col min="4867" max="4867" width="10.140625" style="129" bestFit="1" customWidth="1"/>
    <col min="4868" max="4868" width="86.7109375" style="129" bestFit="1" customWidth="1"/>
    <col min="4869" max="4871" width="10.85546875" style="129" bestFit="1" customWidth="1"/>
    <col min="4872" max="4872" width="21.5703125" style="129" bestFit="1" customWidth="1"/>
    <col min="4873" max="5122" width="11.42578125" style="129"/>
    <col min="5123" max="5123" width="10.140625" style="129" bestFit="1" customWidth="1"/>
    <col min="5124" max="5124" width="86.7109375" style="129" bestFit="1" customWidth="1"/>
    <col min="5125" max="5127" width="10.85546875" style="129" bestFit="1" customWidth="1"/>
    <col min="5128" max="5128" width="21.5703125" style="129" bestFit="1" customWidth="1"/>
    <col min="5129" max="5378" width="11.42578125" style="129"/>
    <col min="5379" max="5379" width="10.140625" style="129" bestFit="1" customWidth="1"/>
    <col min="5380" max="5380" width="86.7109375" style="129" bestFit="1" customWidth="1"/>
    <col min="5381" max="5383" width="10.85546875" style="129" bestFit="1" customWidth="1"/>
    <col min="5384" max="5384" width="21.5703125" style="129" bestFit="1" customWidth="1"/>
    <col min="5385" max="5634" width="11.42578125" style="129"/>
    <col min="5635" max="5635" width="10.140625" style="129" bestFit="1" customWidth="1"/>
    <col min="5636" max="5636" width="86.7109375" style="129" bestFit="1" customWidth="1"/>
    <col min="5637" max="5639" width="10.85546875" style="129" bestFit="1" customWidth="1"/>
    <col min="5640" max="5640" width="21.5703125" style="129" bestFit="1" customWidth="1"/>
    <col min="5641" max="5890" width="11.42578125" style="129"/>
    <col min="5891" max="5891" width="10.140625" style="129" bestFit="1" customWidth="1"/>
    <col min="5892" max="5892" width="86.7109375" style="129" bestFit="1" customWidth="1"/>
    <col min="5893" max="5895" width="10.85546875" style="129" bestFit="1" customWidth="1"/>
    <col min="5896" max="5896" width="21.5703125" style="129" bestFit="1" customWidth="1"/>
    <col min="5897" max="6146" width="11.42578125" style="129"/>
    <col min="6147" max="6147" width="10.140625" style="129" bestFit="1" customWidth="1"/>
    <col min="6148" max="6148" width="86.7109375" style="129" bestFit="1" customWidth="1"/>
    <col min="6149" max="6151" width="10.85546875" style="129" bestFit="1" customWidth="1"/>
    <col min="6152" max="6152" width="21.5703125" style="129" bestFit="1" customWidth="1"/>
    <col min="6153" max="6402" width="11.42578125" style="129"/>
    <col min="6403" max="6403" width="10.140625" style="129" bestFit="1" customWidth="1"/>
    <col min="6404" max="6404" width="86.7109375" style="129" bestFit="1" customWidth="1"/>
    <col min="6405" max="6407" width="10.85546875" style="129" bestFit="1" customWidth="1"/>
    <col min="6408" max="6408" width="21.5703125" style="129" bestFit="1" customWidth="1"/>
    <col min="6409" max="6658" width="11.42578125" style="129"/>
    <col min="6659" max="6659" width="10.140625" style="129" bestFit="1" customWidth="1"/>
    <col min="6660" max="6660" width="86.7109375" style="129" bestFit="1" customWidth="1"/>
    <col min="6661" max="6663" width="10.85546875" style="129" bestFit="1" customWidth="1"/>
    <col min="6664" max="6664" width="21.5703125" style="129" bestFit="1" customWidth="1"/>
    <col min="6665" max="6914" width="11.42578125" style="129"/>
    <col min="6915" max="6915" width="10.140625" style="129" bestFit="1" customWidth="1"/>
    <col min="6916" max="6916" width="86.7109375" style="129" bestFit="1" customWidth="1"/>
    <col min="6917" max="6919" width="10.85546875" style="129" bestFit="1" customWidth="1"/>
    <col min="6920" max="6920" width="21.5703125" style="129" bestFit="1" customWidth="1"/>
    <col min="6921" max="7170" width="11.42578125" style="129"/>
    <col min="7171" max="7171" width="10.140625" style="129" bestFit="1" customWidth="1"/>
    <col min="7172" max="7172" width="86.7109375" style="129" bestFit="1" customWidth="1"/>
    <col min="7173" max="7175" width="10.85546875" style="129" bestFit="1" customWidth="1"/>
    <col min="7176" max="7176" width="21.5703125" style="129" bestFit="1" customWidth="1"/>
    <col min="7177" max="7426" width="11.42578125" style="129"/>
    <col min="7427" max="7427" width="10.140625" style="129" bestFit="1" customWidth="1"/>
    <col min="7428" max="7428" width="86.7109375" style="129" bestFit="1" customWidth="1"/>
    <col min="7429" max="7431" width="10.85546875" style="129" bestFit="1" customWidth="1"/>
    <col min="7432" max="7432" width="21.5703125" style="129" bestFit="1" customWidth="1"/>
    <col min="7433" max="7682" width="11.42578125" style="129"/>
    <col min="7683" max="7683" width="10.140625" style="129" bestFit="1" customWidth="1"/>
    <col min="7684" max="7684" width="86.7109375" style="129" bestFit="1" customWidth="1"/>
    <col min="7685" max="7687" width="10.85546875" style="129" bestFit="1" customWidth="1"/>
    <col min="7688" max="7688" width="21.5703125" style="129" bestFit="1" customWidth="1"/>
    <col min="7689" max="7938" width="11.42578125" style="129"/>
    <col min="7939" max="7939" width="10.140625" style="129" bestFit="1" customWidth="1"/>
    <col min="7940" max="7940" width="86.7109375" style="129" bestFit="1" customWidth="1"/>
    <col min="7941" max="7943" width="10.85546875" style="129" bestFit="1" customWidth="1"/>
    <col min="7944" max="7944" width="21.5703125" style="129" bestFit="1" customWidth="1"/>
    <col min="7945" max="8194" width="11.42578125" style="129"/>
    <col min="8195" max="8195" width="10.140625" style="129" bestFit="1" customWidth="1"/>
    <col min="8196" max="8196" width="86.7109375" style="129" bestFit="1" customWidth="1"/>
    <col min="8197" max="8199" width="10.85546875" style="129" bestFit="1" customWidth="1"/>
    <col min="8200" max="8200" width="21.5703125" style="129" bestFit="1" customWidth="1"/>
    <col min="8201" max="8450" width="11.42578125" style="129"/>
    <col min="8451" max="8451" width="10.140625" style="129" bestFit="1" customWidth="1"/>
    <col min="8452" max="8452" width="86.7109375" style="129" bestFit="1" customWidth="1"/>
    <col min="8453" max="8455" width="10.85546875" style="129" bestFit="1" customWidth="1"/>
    <col min="8456" max="8456" width="21.5703125" style="129" bestFit="1" customWidth="1"/>
    <col min="8457" max="8706" width="11.42578125" style="129"/>
    <col min="8707" max="8707" width="10.140625" style="129" bestFit="1" customWidth="1"/>
    <col min="8708" max="8708" width="86.7109375" style="129" bestFit="1" customWidth="1"/>
    <col min="8709" max="8711" width="10.85546875" style="129" bestFit="1" customWidth="1"/>
    <col min="8712" max="8712" width="21.5703125" style="129" bestFit="1" customWidth="1"/>
    <col min="8713" max="8962" width="11.42578125" style="129"/>
    <col min="8963" max="8963" width="10.140625" style="129" bestFit="1" customWidth="1"/>
    <col min="8964" max="8964" width="86.7109375" style="129" bestFit="1" customWidth="1"/>
    <col min="8965" max="8967" width="10.85546875" style="129" bestFit="1" customWidth="1"/>
    <col min="8968" max="8968" width="21.5703125" style="129" bestFit="1" customWidth="1"/>
    <col min="8969" max="9218" width="11.42578125" style="129"/>
    <col min="9219" max="9219" width="10.140625" style="129" bestFit="1" customWidth="1"/>
    <col min="9220" max="9220" width="86.7109375" style="129" bestFit="1" customWidth="1"/>
    <col min="9221" max="9223" width="10.85546875" style="129" bestFit="1" customWidth="1"/>
    <col min="9224" max="9224" width="21.5703125" style="129" bestFit="1" customWidth="1"/>
    <col min="9225" max="9474" width="11.42578125" style="129"/>
    <col min="9475" max="9475" width="10.140625" style="129" bestFit="1" customWidth="1"/>
    <col min="9476" max="9476" width="86.7109375" style="129" bestFit="1" customWidth="1"/>
    <col min="9477" max="9479" width="10.85546875" style="129" bestFit="1" customWidth="1"/>
    <col min="9480" max="9480" width="21.5703125" style="129" bestFit="1" customWidth="1"/>
    <col min="9481" max="9730" width="11.42578125" style="129"/>
    <col min="9731" max="9731" width="10.140625" style="129" bestFit="1" customWidth="1"/>
    <col min="9732" max="9732" width="86.7109375" style="129" bestFit="1" customWidth="1"/>
    <col min="9733" max="9735" width="10.85546875" style="129" bestFit="1" customWidth="1"/>
    <col min="9736" max="9736" width="21.5703125" style="129" bestFit="1" customWidth="1"/>
    <col min="9737" max="9986" width="11.42578125" style="129"/>
    <col min="9987" max="9987" width="10.140625" style="129" bestFit="1" customWidth="1"/>
    <col min="9988" max="9988" width="86.7109375" style="129" bestFit="1" customWidth="1"/>
    <col min="9989" max="9991" width="10.85546875" style="129" bestFit="1" customWidth="1"/>
    <col min="9992" max="9992" width="21.5703125" style="129" bestFit="1" customWidth="1"/>
    <col min="9993" max="10242" width="11.42578125" style="129"/>
    <col min="10243" max="10243" width="10.140625" style="129" bestFit="1" customWidth="1"/>
    <col min="10244" max="10244" width="86.7109375" style="129" bestFit="1" customWidth="1"/>
    <col min="10245" max="10247" width="10.85546875" style="129" bestFit="1" customWidth="1"/>
    <col min="10248" max="10248" width="21.5703125" style="129" bestFit="1" customWidth="1"/>
    <col min="10249" max="10498" width="11.42578125" style="129"/>
    <col min="10499" max="10499" width="10.140625" style="129" bestFit="1" customWidth="1"/>
    <col min="10500" max="10500" width="86.7109375" style="129" bestFit="1" customWidth="1"/>
    <col min="10501" max="10503" width="10.85546875" style="129" bestFit="1" customWidth="1"/>
    <col min="10504" max="10504" width="21.5703125" style="129" bestFit="1" customWidth="1"/>
    <col min="10505" max="10754" width="11.42578125" style="129"/>
    <col min="10755" max="10755" width="10.140625" style="129" bestFit="1" customWidth="1"/>
    <col min="10756" max="10756" width="86.7109375" style="129" bestFit="1" customWidth="1"/>
    <col min="10757" max="10759" width="10.85546875" style="129" bestFit="1" customWidth="1"/>
    <col min="10760" max="10760" width="21.5703125" style="129" bestFit="1" customWidth="1"/>
    <col min="10761" max="11010" width="11.42578125" style="129"/>
    <col min="11011" max="11011" width="10.140625" style="129" bestFit="1" customWidth="1"/>
    <col min="11012" max="11012" width="86.7109375" style="129" bestFit="1" customWidth="1"/>
    <col min="11013" max="11015" width="10.85546875" style="129" bestFit="1" customWidth="1"/>
    <col min="11016" max="11016" width="21.5703125" style="129" bestFit="1" customWidth="1"/>
    <col min="11017" max="11266" width="11.42578125" style="129"/>
    <col min="11267" max="11267" width="10.140625" style="129" bestFit="1" customWidth="1"/>
    <col min="11268" max="11268" width="86.7109375" style="129" bestFit="1" customWidth="1"/>
    <col min="11269" max="11271" width="10.85546875" style="129" bestFit="1" customWidth="1"/>
    <col min="11272" max="11272" width="21.5703125" style="129" bestFit="1" customWidth="1"/>
    <col min="11273" max="11522" width="11.42578125" style="129"/>
    <col min="11523" max="11523" width="10.140625" style="129" bestFit="1" customWidth="1"/>
    <col min="11524" max="11524" width="86.7109375" style="129" bestFit="1" customWidth="1"/>
    <col min="11525" max="11527" width="10.85546875" style="129" bestFit="1" customWidth="1"/>
    <col min="11528" max="11528" width="21.5703125" style="129" bestFit="1" customWidth="1"/>
    <col min="11529" max="11778" width="11.42578125" style="129"/>
    <col min="11779" max="11779" width="10.140625" style="129" bestFit="1" customWidth="1"/>
    <col min="11780" max="11780" width="86.7109375" style="129" bestFit="1" customWidth="1"/>
    <col min="11781" max="11783" width="10.85546875" style="129" bestFit="1" customWidth="1"/>
    <col min="11784" max="11784" width="21.5703125" style="129" bestFit="1" customWidth="1"/>
    <col min="11785" max="12034" width="11.42578125" style="129"/>
    <col min="12035" max="12035" width="10.140625" style="129" bestFit="1" customWidth="1"/>
    <col min="12036" max="12036" width="86.7109375" style="129" bestFit="1" customWidth="1"/>
    <col min="12037" max="12039" width="10.85546875" style="129" bestFit="1" customWidth="1"/>
    <col min="12040" max="12040" width="21.5703125" style="129" bestFit="1" customWidth="1"/>
    <col min="12041" max="12290" width="11.42578125" style="129"/>
    <col min="12291" max="12291" width="10.140625" style="129" bestFit="1" customWidth="1"/>
    <col min="12292" max="12292" width="86.7109375" style="129" bestFit="1" customWidth="1"/>
    <col min="12293" max="12295" width="10.85546875" style="129" bestFit="1" customWidth="1"/>
    <col min="12296" max="12296" width="21.5703125" style="129" bestFit="1" customWidth="1"/>
    <col min="12297" max="12546" width="11.42578125" style="129"/>
    <col min="12547" max="12547" width="10.140625" style="129" bestFit="1" customWidth="1"/>
    <col min="12548" max="12548" width="86.7109375" style="129" bestFit="1" customWidth="1"/>
    <col min="12549" max="12551" width="10.85546875" style="129" bestFit="1" customWidth="1"/>
    <col min="12552" max="12552" width="21.5703125" style="129" bestFit="1" customWidth="1"/>
    <col min="12553" max="12802" width="11.42578125" style="129"/>
    <col min="12803" max="12803" width="10.140625" style="129" bestFit="1" customWidth="1"/>
    <col min="12804" max="12804" width="86.7109375" style="129" bestFit="1" customWidth="1"/>
    <col min="12805" max="12807" width="10.85546875" style="129" bestFit="1" customWidth="1"/>
    <col min="12808" max="12808" width="21.5703125" style="129" bestFit="1" customWidth="1"/>
    <col min="12809" max="13058" width="11.42578125" style="129"/>
    <col min="13059" max="13059" width="10.140625" style="129" bestFit="1" customWidth="1"/>
    <col min="13060" max="13060" width="86.7109375" style="129" bestFit="1" customWidth="1"/>
    <col min="13061" max="13063" width="10.85546875" style="129" bestFit="1" customWidth="1"/>
    <col min="13064" max="13064" width="21.5703125" style="129" bestFit="1" customWidth="1"/>
    <col min="13065" max="13314" width="11.42578125" style="129"/>
    <col min="13315" max="13315" width="10.140625" style="129" bestFit="1" customWidth="1"/>
    <col min="13316" max="13316" width="86.7109375" style="129" bestFit="1" customWidth="1"/>
    <col min="13317" max="13319" width="10.85546875" style="129" bestFit="1" customWidth="1"/>
    <col min="13320" max="13320" width="21.5703125" style="129" bestFit="1" customWidth="1"/>
    <col min="13321" max="13570" width="11.42578125" style="129"/>
    <col min="13571" max="13571" width="10.140625" style="129" bestFit="1" customWidth="1"/>
    <col min="13572" max="13572" width="86.7109375" style="129" bestFit="1" customWidth="1"/>
    <col min="13573" max="13575" width="10.85546875" style="129" bestFit="1" customWidth="1"/>
    <col min="13576" max="13576" width="21.5703125" style="129" bestFit="1" customWidth="1"/>
    <col min="13577" max="13826" width="11.42578125" style="129"/>
    <col min="13827" max="13827" width="10.140625" style="129" bestFit="1" customWidth="1"/>
    <col min="13828" max="13828" width="86.7109375" style="129" bestFit="1" customWidth="1"/>
    <col min="13829" max="13831" width="10.85546875" style="129" bestFit="1" customWidth="1"/>
    <col min="13832" max="13832" width="21.5703125" style="129" bestFit="1" customWidth="1"/>
    <col min="13833" max="14082" width="11.42578125" style="129"/>
    <col min="14083" max="14083" width="10.140625" style="129" bestFit="1" customWidth="1"/>
    <col min="14084" max="14084" width="86.7109375" style="129" bestFit="1" customWidth="1"/>
    <col min="14085" max="14087" width="10.85546875" style="129" bestFit="1" customWidth="1"/>
    <col min="14088" max="14088" width="21.5703125" style="129" bestFit="1" customWidth="1"/>
    <col min="14089" max="14338" width="11.42578125" style="129"/>
    <col min="14339" max="14339" width="10.140625" style="129" bestFit="1" customWidth="1"/>
    <col min="14340" max="14340" width="86.7109375" style="129" bestFit="1" customWidth="1"/>
    <col min="14341" max="14343" width="10.85546875" style="129" bestFit="1" customWidth="1"/>
    <col min="14344" max="14344" width="21.5703125" style="129" bestFit="1" customWidth="1"/>
    <col min="14345" max="14594" width="11.42578125" style="129"/>
    <col min="14595" max="14595" width="10.140625" style="129" bestFit="1" customWidth="1"/>
    <col min="14596" max="14596" width="86.7109375" style="129" bestFit="1" customWidth="1"/>
    <col min="14597" max="14599" width="10.85546875" style="129" bestFit="1" customWidth="1"/>
    <col min="14600" max="14600" width="21.5703125" style="129" bestFit="1" customWidth="1"/>
    <col min="14601" max="14850" width="11.42578125" style="129"/>
    <col min="14851" max="14851" width="10.140625" style="129" bestFit="1" customWidth="1"/>
    <col min="14852" max="14852" width="86.7109375" style="129" bestFit="1" customWidth="1"/>
    <col min="14853" max="14855" width="10.85546875" style="129" bestFit="1" customWidth="1"/>
    <col min="14856" max="14856" width="21.5703125" style="129" bestFit="1" customWidth="1"/>
    <col min="14857" max="15106" width="11.42578125" style="129"/>
    <col min="15107" max="15107" width="10.140625" style="129" bestFit="1" customWidth="1"/>
    <col min="15108" max="15108" width="86.7109375" style="129" bestFit="1" customWidth="1"/>
    <col min="15109" max="15111" width="10.85546875" style="129" bestFit="1" customWidth="1"/>
    <col min="15112" max="15112" width="21.5703125" style="129" bestFit="1" customWidth="1"/>
    <col min="15113" max="15362" width="11.42578125" style="129"/>
    <col min="15363" max="15363" width="10.140625" style="129" bestFit="1" customWidth="1"/>
    <col min="15364" max="15364" width="86.7109375" style="129" bestFit="1" customWidth="1"/>
    <col min="15365" max="15367" width="10.85546875" style="129" bestFit="1" customWidth="1"/>
    <col min="15368" max="15368" width="21.5703125" style="129" bestFit="1" customWidth="1"/>
    <col min="15369" max="15618" width="11.42578125" style="129"/>
    <col min="15619" max="15619" width="10.140625" style="129" bestFit="1" customWidth="1"/>
    <col min="15620" max="15620" width="86.7109375" style="129" bestFit="1" customWidth="1"/>
    <col min="15621" max="15623" width="10.85546875" style="129" bestFit="1" customWidth="1"/>
    <col min="15624" max="15624" width="21.5703125" style="129" bestFit="1" customWidth="1"/>
    <col min="15625" max="15874" width="11.42578125" style="129"/>
    <col min="15875" max="15875" width="10.140625" style="129" bestFit="1" customWidth="1"/>
    <col min="15876" max="15876" width="86.7109375" style="129" bestFit="1" customWidth="1"/>
    <col min="15877" max="15879" width="10.85546875" style="129" bestFit="1" customWidth="1"/>
    <col min="15880" max="15880" width="21.5703125" style="129" bestFit="1" customWidth="1"/>
    <col min="15881" max="16130" width="11.42578125" style="129"/>
    <col min="16131" max="16131" width="10.140625" style="129" bestFit="1" customWidth="1"/>
    <col min="16132" max="16132" width="86.7109375" style="129" bestFit="1" customWidth="1"/>
    <col min="16133" max="16135" width="10.85546875" style="129" bestFit="1" customWidth="1"/>
    <col min="16136" max="16136" width="21.5703125" style="129" bestFit="1" customWidth="1"/>
    <col min="16137" max="16384" width="11.42578125" style="129"/>
  </cols>
  <sheetData>
    <row r="1" spans="1:11">
      <c r="G1" s="180">
        <v>525564.99000000022</v>
      </c>
    </row>
    <row r="2" spans="1:11">
      <c r="A2" s="132" t="s">
        <v>0</v>
      </c>
      <c r="B2" s="133" t="s">
        <v>1</v>
      </c>
      <c r="C2" s="134" t="s">
        <v>2</v>
      </c>
      <c r="D2" s="175"/>
      <c r="E2" s="134" t="s">
        <v>3</v>
      </c>
      <c r="F2" s="179"/>
      <c r="G2" s="134" t="s">
        <v>4</v>
      </c>
      <c r="H2" s="135"/>
      <c r="I2" s="136"/>
      <c r="J2" s="136"/>
      <c r="K2" s="136"/>
    </row>
    <row r="3" spans="1:11" ht="11.25" customHeight="1">
      <c r="A3" s="171">
        <v>43070</v>
      </c>
      <c r="B3" s="129" t="s">
        <v>3837</v>
      </c>
      <c r="C3" s="181">
        <v>13101.29</v>
      </c>
      <c r="D3" s="17" t="s">
        <v>2748</v>
      </c>
      <c r="E3" s="181"/>
      <c r="F3" s="14"/>
      <c r="G3" s="181">
        <f>+G1+C3-E3</f>
        <v>538666.28000000026</v>
      </c>
      <c r="H3" s="141" t="s">
        <v>3838</v>
      </c>
      <c r="I3" s="142"/>
      <c r="J3" s="142"/>
      <c r="K3" s="142"/>
    </row>
    <row r="4" spans="1:11" ht="11.25" customHeight="1">
      <c r="A4" s="3">
        <v>43070</v>
      </c>
      <c r="B4" s="163" t="s">
        <v>3839</v>
      </c>
      <c r="C4" s="182"/>
      <c r="D4" s="17"/>
      <c r="E4" s="182">
        <v>134.63999999999999</v>
      </c>
      <c r="F4" s="14">
        <v>19</v>
      </c>
      <c r="G4" s="182">
        <f>+G3+C4-E4</f>
        <v>538531.64000000025</v>
      </c>
      <c r="H4" s="141"/>
      <c r="I4" s="142"/>
      <c r="J4" s="142"/>
      <c r="K4" s="142"/>
    </row>
    <row r="5" spans="1:11" ht="11.25" customHeight="1">
      <c r="A5" s="3">
        <v>43070</v>
      </c>
      <c r="B5" s="164" t="s">
        <v>3840</v>
      </c>
      <c r="C5" s="182"/>
      <c r="D5" s="17"/>
      <c r="E5" s="182">
        <v>21.54</v>
      </c>
      <c r="F5" s="14">
        <v>19</v>
      </c>
      <c r="G5" s="182">
        <f t="shared" ref="G5:G8" si="0">+G4+C5-E5</f>
        <v>538510.10000000021</v>
      </c>
      <c r="H5" s="141"/>
      <c r="I5" s="142"/>
      <c r="J5" s="142"/>
      <c r="K5" s="142"/>
    </row>
    <row r="6" spans="1:11" ht="11.25" customHeight="1">
      <c r="A6" s="3">
        <v>43070</v>
      </c>
      <c r="B6" s="163" t="s">
        <v>3841</v>
      </c>
      <c r="C6" s="182"/>
      <c r="D6" s="17"/>
      <c r="E6" s="182">
        <v>75.87</v>
      </c>
      <c r="F6" s="14">
        <v>19</v>
      </c>
      <c r="G6" s="182">
        <f t="shared" si="0"/>
        <v>538434.23000000021</v>
      </c>
      <c r="H6" s="141"/>
      <c r="I6" s="142"/>
      <c r="J6" s="142"/>
      <c r="K6" s="142"/>
    </row>
    <row r="7" spans="1:11" ht="11.25" customHeight="1">
      <c r="A7" s="3">
        <v>43070</v>
      </c>
      <c r="B7" s="164" t="s">
        <v>3842</v>
      </c>
      <c r="C7" s="182"/>
      <c r="D7" s="17"/>
      <c r="E7" s="182">
        <v>12.14</v>
      </c>
      <c r="F7" s="14">
        <v>19</v>
      </c>
      <c r="G7" s="182">
        <f t="shared" si="0"/>
        <v>538422.0900000002</v>
      </c>
      <c r="H7" s="141"/>
      <c r="I7" s="142"/>
      <c r="J7" s="142"/>
      <c r="K7" s="142"/>
    </row>
    <row r="8" spans="1:11">
      <c r="A8" s="171">
        <v>43073</v>
      </c>
      <c r="B8" s="129" t="s">
        <v>3844</v>
      </c>
      <c r="C8" s="181">
        <v>6500</v>
      </c>
      <c r="D8" s="17">
        <v>1</v>
      </c>
      <c r="E8" s="181"/>
      <c r="F8" s="14"/>
      <c r="G8" s="182">
        <f t="shared" si="0"/>
        <v>544922.0900000002</v>
      </c>
      <c r="H8" s="141" t="s">
        <v>3845</v>
      </c>
      <c r="I8" s="142"/>
      <c r="J8" s="142"/>
      <c r="K8" s="142"/>
    </row>
    <row r="9" spans="1:11" ht="11.25" customHeight="1">
      <c r="A9" s="171">
        <v>43073</v>
      </c>
      <c r="B9" s="129" t="s">
        <v>3847</v>
      </c>
      <c r="C9" s="181">
        <v>9376.9500000000007</v>
      </c>
      <c r="D9" s="17">
        <v>2</v>
      </c>
      <c r="E9" s="181"/>
      <c r="F9" s="14"/>
      <c r="G9" s="181">
        <f t="shared" ref="G9:G67" si="1">+G8+C9-E9</f>
        <v>554299.04000000015</v>
      </c>
      <c r="H9" s="141" t="s">
        <v>3848</v>
      </c>
      <c r="I9" s="142"/>
      <c r="J9" s="142"/>
      <c r="K9" s="142"/>
    </row>
    <row r="10" spans="1:11" ht="11.25" customHeight="1">
      <c r="A10" s="3">
        <v>43073</v>
      </c>
      <c r="B10" s="164" t="s">
        <v>3843</v>
      </c>
      <c r="C10" s="182"/>
      <c r="D10" s="17"/>
      <c r="E10" s="182">
        <v>11.44</v>
      </c>
      <c r="F10" s="14">
        <v>19</v>
      </c>
      <c r="G10" s="182">
        <f t="shared" si="1"/>
        <v>554287.60000000021</v>
      </c>
      <c r="H10" s="141"/>
      <c r="I10" s="142"/>
      <c r="J10" s="142"/>
      <c r="K10" s="142"/>
    </row>
    <row r="11" spans="1:11" ht="11.25" customHeight="1">
      <c r="A11" s="3">
        <v>43073</v>
      </c>
      <c r="B11" s="163" t="s">
        <v>3846</v>
      </c>
      <c r="C11" s="182"/>
      <c r="D11" s="17"/>
      <c r="E11" s="182">
        <v>71.5</v>
      </c>
      <c r="F11" s="14">
        <v>19</v>
      </c>
      <c r="G11" s="182">
        <f t="shared" si="1"/>
        <v>554216.10000000021</v>
      </c>
      <c r="H11" s="141"/>
      <c r="I11" s="142"/>
      <c r="J11" s="142"/>
      <c r="K11" s="142"/>
    </row>
    <row r="12" spans="1:11">
      <c r="A12" s="171">
        <v>43073</v>
      </c>
      <c r="B12" s="129" t="s">
        <v>3853</v>
      </c>
      <c r="C12" s="181">
        <v>8932</v>
      </c>
      <c r="D12" s="17">
        <v>4</v>
      </c>
      <c r="E12" s="181"/>
      <c r="F12" s="14"/>
      <c r="G12" s="181">
        <f t="shared" si="1"/>
        <v>563148.10000000021</v>
      </c>
      <c r="H12" s="141" t="s">
        <v>3854</v>
      </c>
      <c r="I12" s="142"/>
      <c r="J12" s="142"/>
      <c r="K12" s="142"/>
    </row>
    <row r="13" spans="1:11">
      <c r="A13" s="171">
        <v>43073</v>
      </c>
      <c r="B13" s="129" t="s">
        <v>3855</v>
      </c>
      <c r="C13" s="181">
        <v>17129</v>
      </c>
      <c r="D13" s="17">
        <v>44</v>
      </c>
      <c r="E13" s="181"/>
      <c r="F13" s="14"/>
      <c r="G13" s="181">
        <f t="shared" si="1"/>
        <v>580277.10000000021</v>
      </c>
      <c r="H13" s="141" t="s">
        <v>3856</v>
      </c>
      <c r="I13" s="142"/>
      <c r="J13" s="142"/>
      <c r="K13" s="142"/>
    </row>
    <row r="14" spans="1:11" ht="11.25" customHeight="1">
      <c r="A14" s="171">
        <v>43073</v>
      </c>
      <c r="B14" s="129" t="s">
        <v>3857</v>
      </c>
      <c r="C14" s="181">
        <v>0</v>
      </c>
      <c r="D14" s="17"/>
      <c r="E14" s="181"/>
      <c r="F14" s="14"/>
      <c r="G14" s="181">
        <f t="shared" si="1"/>
        <v>580277.10000000021</v>
      </c>
      <c r="H14" s="141"/>
      <c r="I14" s="142"/>
      <c r="J14" s="142"/>
      <c r="K14" s="142"/>
    </row>
    <row r="15" spans="1:11">
      <c r="A15" s="171">
        <v>43073</v>
      </c>
      <c r="B15" s="129" t="s">
        <v>3858</v>
      </c>
      <c r="C15" s="181">
        <v>1099</v>
      </c>
      <c r="D15" s="17">
        <v>6</v>
      </c>
      <c r="E15" s="181"/>
      <c r="F15" s="14"/>
      <c r="G15" s="181">
        <f t="shared" si="1"/>
        <v>581376.10000000021</v>
      </c>
      <c r="H15" s="141" t="s">
        <v>3859</v>
      </c>
      <c r="I15" s="142"/>
      <c r="J15" s="142"/>
      <c r="K15" s="142"/>
    </row>
    <row r="16" spans="1:11" ht="11.25" customHeight="1">
      <c r="A16" s="171">
        <v>43073</v>
      </c>
      <c r="B16" s="129" t="s">
        <v>3860</v>
      </c>
      <c r="C16" s="181">
        <v>4910</v>
      </c>
      <c r="D16" s="17">
        <v>5</v>
      </c>
      <c r="E16" s="181"/>
      <c r="F16" s="14"/>
      <c r="G16" s="181">
        <f t="shared" si="1"/>
        <v>586286.10000000021</v>
      </c>
      <c r="H16" s="141" t="s">
        <v>3859</v>
      </c>
      <c r="I16" s="142"/>
      <c r="J16" s="142"/>
      <c r="K16" s="142"/>
    </row>
    <row r="17" spans="1:11" ht="11.25" customHeight="1">
      <c r="A17" s="3">
        <v>43073</v>
      </c>
      <c r="B17" s="163" t="s">
        <v>3849</v>
      </c>
      <c r="C17" s="182"/>
      <c r="D17" s="17"/>
      <c r="E17" s="182">
        <v>168.93</v>
      </c>
      <c r="F17" s="14">
        <v>19</v>
      </c>
      <c r="G17" s="182">
        <f t="shared" si="1"/>
        <v>586117.17000000016</v>
      </c>
      <c r="H17" s="141"/>
      <c r="I17" s="149"/>
      <c r="J17" s="142"/>
      <c r="K17" s="142"/>
    </row>
    <row r="18" spans="1:11" ht="11.25" customHeight="1">
      <c r="A18" s="3">
        <v>43073</v>
      </c>
      <c r="B18" s="164" t="s">
        <v>3850</v>
      </c>
      <c r="C18" s="182"/>
      <c r="D18" s="17"/>
      <c r="E18" s="182">
        <v>27.03</v>
      </c>
      <c r="F18" s="14">
        <v>19</v>
      </c>
      <c r="G18" s="182">
        <f t="shared" si="1"/>
        <v>586090.14000000013</v>
      </c>
      <c r="H18" s="141"/>
      <c r="I18" s="142"/>
      <c r="J18" s="142"/>
      <c r="K18" s="142"/>
    </row>
    <row r="19" spans="1:11" ht="11.25" customHeight="1">
      <c r="A19" s="3">
        <v>43073</v>
      </c>
      <c r="B19" s="163" t="s">
        <v>3851</v>
      </c>
      <c r="C19" s="182"/>
      <c r="D19" s="17"/>
      <c r="E19" s="182">
        <v>17.52</v>
      </c>
      <c r="F19" s="14">
        <v>19</v>
      </c>
      <c r="G19" s="182">
        <f t="shared" si="1"/>
        <v>586072.62000000011</v>
      </c>
      <c r="H19" s="141"/>
      <c r="I19" s="142"/>
      <c r="J19" s="142"/>
      <c r="K19" s="142"/>
    </row>
    <row r="20" spans="1:11" ht="11.25" customHeight="1">
      <c r="A20" s="3">
        <v>43073</v>
      </c>
      <c r="B20" s="164" t="s">
        <v>3852</v>
      </c>
      <c r="C20" s="182"/>
      <c r="D20" s="17"/>
      <c r="E20" s="182">
        <v>2.8</v>
      </c>
      <c r="F20" s="14">
        <v>19</v>
      </c>
      <c r="G20" s="182">
        <f t="shared" si="1"/>
        <v>586069.82000000007</v>
      </c>
      <c r="H20" s="141"/>
      <c r="I20" s="142"/>
      <c r="J20" s="142"/>
      <c r="K20" s="142"/>
    </row>
    <row r="21" spans="1:11">
      <c r="A21" s="171">
        <v>43074</v>
      </c>
      <c r="B21" s="129" t="s">
        <v>3862</v>
      </c>
      <c r="C21" s="181">
        <v>50747.94</v>
      </c>
      <c r="D21" s="17">
        <v>3</v>
      </c>
      <c r="E21" s="181"/>
      <c r="F21" s="14"/>
      <c r="G21" s="181">
        <f t="shared" si="1"/>
        <v>636817.76</v>
      </c>
      <c r="H21" s="141" t="s">
        <v>3863</v>
      </c>
      <c r="I21" s="142"/>
      <c r="J21" s="142"/>
      <c r="K21" s="142"/>
    </row>
    <row r="22" spans="1:11" ht="11.25" customHeight="1">
      <c r="A22" s="171">
        <v>43074</v>
      </c>
      <c r="B22" s="129" t="s">
        <v>3867</v>
      </c>
      <c r="C22" s="181">
        <v>150000</v>
      </c>
      <c r="D22" s="17">
        <v>8</v>
      </c>
      <c r="E22" s="181"/>
      <c r="F22" s="14"/>
      <c r="G22" s="181">
        <f t="shared" si="1"/>
        <v>786817.76</v>
      </c>
      <c r="H22" s="141" t="s">
        <v>3868</v>
      </c>
      <c r="I22" s="142"/>
      <c r="J22" s="142"/>
      <c r="K22" s="142"/>
    </row>
    <row r="23" spans="1:11">
      <c r="A23" s="171">
        <v>43074</v>
      </c>
      <c r="B23" s="129" t="s">
        <v>3869</v>
      </c>
      <c r="C23" s="181">
        <v>50000</v>
      </c>
      <c r="D23" s="17">
        <v>9</v>
      </c>
      <c r="E23" s="181"/>
      <c r="F23" s="14"/>
      <c r="G23" s="181">
        <f t="shared" si="1"/>
        <v>836817.76</v>
      </c>
      <c r="H23" s="141" t="s">
        <v>3870</v>
      </c>
      <c r="I23" s="142"/>
      <c r="J23" s="142"/>
      <c r="K23" s="142"/>
    </row>
    <row r="24" spans="1:11" ht="11.25" customHeight="1">
      <c r="A24" s="3">
        <v>43074</v>
      </c>
      <c r="B24" s="164" t="s">
        <v>3861</v>
      </c>
      <c r="C24" s="183"/>
      <c r="E24" s="183">
        <v>126.59</v>
      </c>
      <c r="F24" s="14">
        <v>19</v>
      </c>
      <c r="G24" s="182">
        <f t="shared" si="1"/>
        <v>836691.17</v>
      </c>
      <c r="H24" s="141"/>
      <c r="I24" s="142"/>
      <c r="J24" s="142"/>
      <c r="K24" s="142"/>
    </row>
    <row r="25" spans="1:11" ht="11.25" customHeight="1">
      <c r="A25" s="3">
        <v>43074</v>
      </c>
      <c r="B25" s="163" t="s">
        <v>3864</v>
      </c>
      <c r="C25" s="182"/>
      <c r="D25" s="17"/>
      <c r="E25" s="182">
        <v>791.2</v>
      </c>
      <c r="F25" s="14">
        <v>19</v>
      </c>
      <c r="G25" s="182">
        <f t="shared" si="1"/>
        <v>835899.97000000009</v>
      </c>
      <c r="H25" s="141"/>
      <c r="I25" s="142"/>
      <c r="J25" s="142"/>
      <c r="K25" s="142"/>
    </row>
    <row r="26" spans="1:11" ht="11.25" customHeight="1">
      <c r="A26" s="3">
        <v>43074</v>
      </c>
      <c r="B26" s="163" t="s">
        <v>3865</v>
      </c>
      <c r="C26" s="182"/>
      <c r="D26" s="17"/>
      <c r="E26" s="182">
        <v>157.16</v>
      </c>
      <c r="F26" s="14">
        <v>19</v>
      </c>
      <c r="G26" s="182">
        <f t="shared" si="1"/>
        <v>835742.81</v>
      </c>
      <c r="H26" s="141"/>
      <c r="I26" s="142"/>
      <c r="J26" s="142"/>
      <c r="K26" s="142"/>
    </row>
    <row r="27" spans="1:11" ht="11.25" customHeight="1">
      <c r="A27" s="3">
        <v>43074</v>
      </c>
      <c r="B27" s="164" t="s">
        <v>3866</v>
      </c>
      <c r="C27" s="182"/>
      <c r="D27" s="17"/>
      <c r="E27" s="182">
        <v>25.15</v>
      </c>
      <c r="F27" s="14">
        <v>19</v>
      </c>
      <c r="G27" s="182">
        <f t="shared" si="1"/>
        <v>835717.66</v>
      </c>
      <c r="H27" s="141"/>
      <c r="I27" s="142"/>
      <c r="J27" s="142"/>
      <c r="K27" s="142"/>
    </row>
    <row r="28" spans="1:11" ht="11.25" customHeight="1">
      <c r="A28" s="171">
        <v>43075</v>
      </c>
      <c r="B28" s="129" t="s">
        <v>3871</v>
      </c>
      <c r="C28" s="181"/>
      <c r="D28" s="17"/>
      <c r="E28" s="181">
        <v>540000</v>
      </c>
      <c r="F28" s="14">
        <v>1</v>
      </c>
      <c r="G28" s="181">
        <f t="shared" si="1"/>
        <v>295717.66000000003</v>
      </c>
      <c r="H28" s="141"/>
      <c r="I28" s="142"/>
      <c r="J28" s="142"/>
      <c r="K28" s="142"/>
    </row>
    <row r="29" spans="1:11" ht="11.25" customHeight="1">
      <c r="A29" s="171">
        <v>43075</v>
      </c>
      <c r="B29" s="129" t="s">
        <v>3872</v>
      </c>
      <c r="C29" s="181"/>
      <c r="D29" s="17"/>
      <c r="E29" s="181">
        <v>80000</v>
      </c>
      <c r="F29" s="14">
        <v>2</v>
      </c>
      <c r="G29" s="181">
        <f t="shared" si="1"/>
        <v>215717.66000000003</v>
      </c>
      <c r="H29" s="141"/>
      <c r="I29" s="142"/>
      <c r="J29" s="142"/>
      <c r="K29" s="142"/>
    </row>
    <row r="30" spans="1:11">
      <c r="A30" s="171">
        <v>43075</v>
      </c>
      <c r="B30" s="129" t="s">
        <v>3874</v>
      </c>
      <c r="C30" s="181">
        <v>19888.61</v>
      </c>
      <c r="D30" s="17">
        <v>7</v>
      </c>
      <c r="E30" s="181"/>
      <c r="F30" s="14"/>
      <c r="G30" s="181">
        <f t="shared" si="1"/>
        <v>235606.27000000002</v>
      </c>
      <c r="H30" s="141" t="s">
        <v>3875</v>
      </c>
      <c r="I30" s="142"/>
      <c r="J30" s="142"/>
      <c r="K30" s="142"/>
    </row>
    <row r="31" spans="1:11" ht="11.25" customHeight="1">
      <c r="A31" s="171">
        <v>43075</v>
      </c>
      <c r="B31" s="129" t="s">
        <v>3879</v>
      </c>
      <c r="C31" s="181">
        <v>2625</v>
      </c>
      <c r="D31" s="17">
        <v>11</v>
      </c>
      <c r="E31" s="184"/>
      <c r="G31" s="181">
        <f t="shared" si="1"/>
        <v>238231.27000000002</v>
      </c>
      <c r="H31" s="141" t="s">
        <v>3880</v>
      </c>
      <c r="I31" s="142"/>
      <c r="J31" s="142"/>
      <c r="K31" s="142"/>
    </row>
    <row r="32" spans="1:11">
      <c r="A32" s="171">
        <v>43075</v>
      </c>
      <c r="B32" s="129" t="s">
        <v>3881</v>
      </c>
      <c r="C32" s="181">
        <v>43100</v>
      </c>
      <c r="D32" s="17">
        <v>10</v>
      </c>
      <c r="E32" s="184"/>
      <c r="G32" s="181">
        <f t="shared" si="1"/>
        <v>281331.27</v>
      </c>
      <c r="H32" s="141" t="s">
        <v>3882</v>
      </c>
      <c r="I32" s="142"/>
      <c r="J32" s="142"/>
      <c r="K32" s="142"/>
    </row>
    <row r="33" spans="1:11" ht="11.25" customHeight="1">
      <c r="A33" s="171">
        <v>43075</v>
      </c>
      <c r="B33" s="129" t="s">
        <v>3883</v>
      </c>
      <c r="C33" s="181">
        <v>0</v>
      </c>
      <c r="D33" s="17"/>
      <c r="E33" s="184"/>
      <c r="G33" s="181">
        <f t="shared" si="1"/>
        <v>281331.27</v>
      </c>
      <c r="H33" s="141"/>
      <c r="I33" s="142"/>
      <c r="J33" s="142"/>
      <c r="K33" s="142"/>
    </row>
    <row r="34" spans="1:11">
      <c r="A34" s="171">
        <v>43075</v>
      </c>
      <c r="B34" s="129" t="s">
        <v>3884</v>
      </c>
      <c r="C34" s="181">
        <v>703</v>
      </c>
      <c r="D34" s="17">
        <v>14</v>
      </c>
      <c r="E34" s="184"/>
      <c r="G34" s="181">
        <f t="shared" si="1"/>
        <v>282034.27</v>
      </c>
      <c r="H34" s="141" t="s">
        <v>3885</v>
      </c>
      <c r="I34" s="142"/>
      <c r="J34" s="142"/>
      <c r="K34" s="142"/>
    </row>
    <row r="35" spans="1:11" ht="11.25" customHeight="1">
      <c r="A35" s="3">
        <v>43075</v>
      </c>
      <c r="B35" s="163" t="s">
        <v>3873</v>
      </c>
      <c r="C35" s="182"/>
      <c r="D35" s="17"/>
      <c r="E35" s="182">
        <v>42.75</v>
      </c>
      <c r="F35" s="14">
        <v>19</v>
      </c>
      <c r="G35" s="182">
        <f t="shared" si="1"/>
        <v>281991.52</v>
      </c>
      <c r="H35" s="141"/>
      <c r="I35" s="142"/>
      <c r="J35" s="142"/>
      <c r="K35" s="142"/>
    </row>
    <row r="36" spans="1:11" ht="11.25" customHeight="1">
      <c r="A36" s="3">
        <v>43075</v>
      </c>
      <c r="B36" s="164" t="s">
        <v>3876</v>
      </c>
      <c r="C36" s="182"/>
      <c r="D36" s="17"/>
      <c r="E36" s="182">
        <v>6.84</v>
      </c>
      <c r="F36" s="14">
        <v>19</v>
      </c>
      <c r="G36" s="182">
        <f t="shared" si="1"/>
        <v>281984.68</v>
      </c>
      <c r="H36" s="141"/>
      <c r="I36" s="142"/>
      <c r="J36" s="142"/>
      <c r="K36" s="142"/>
    </row>
    <row r="37" spans="1:11" ht="11.25" customHeight="1">
      <c r="A37" s="3">
        <v>43075</v>
      </c>
      <c r="B37" s="163" t="s">
        <v>3877</v>
      </c>
      <c r="C37" s="182"/>
      <c r="D37" s="17"/>
      <c r="E37" s="182">
        <v>197.1</v>
      </c>
      <c r="F37" s="14">
        <v>19</v>
      </c>
      <c r="G37" s="182">
        <f t="shared" si="1"/>
        <v>281787.58</v>
      </c>
      <c r="H37" s="141"/>
      <c r="I37" s="142"/>
      <c r="J37" s="142"/>
      <c r="K37" s="142"/>
    </row>
    <row r="38" spans="1:11" ht="11.25" customHeight="1">
      <c r="A38" s="3">
        <v>43075</v>
      </c>
      <c r="B38" s="164" t="s">
        <v>3878</v>
      </c>
      <c r="C38" s="182"/>
      <c r="D38" s="17"/>
      <c r="E38" s="182">
        <v>31.54</v>
      </c>
      <c r="F38" s="14">
        <v>19</v>
      </c>
      <c r="G38" s="182">
        <f t="shared" si="1"/>
        <v>281756.04000000004</v>
      </c>
      <c r="H38" s="141"/>
      <c r="I38" s="142"/>
      <c r="J38" s="142"/>
      <c r="K38" s="142"/>
    </row>
    <row r="39" spans="1:11" ht="11.25" customHeight="1">
      <c r="A39" s="171">
        <v>43076</v>
      </c>
      <c r="B39" s="129" t="s">
        <v>3886</v>
      </c>
      <c r="C39" s="184"/>
      <c r="E39" s="184">
        <v>220000</v>
      </c>
      <c r="F39" s="15">
        <v>3</v>
      </c>
      <c r="G39" s="181">
        <f t="shared" si="1"/>
        <v>61756.040000000037</v>
      </c>
      <c r="H39" s="141"/>
      <c r="I39" s="142"/>
      <c r="J39" s="142"/>
      <c r="K39" s="142"/>
    </row>
    <row r="40" spans="1:11" ht="11.25" customHeight="1">
      <c r="A40" s="171">
        <v>43076</v>
      </c>
      <c r="B40" s="129" t="s">
        <v>3887</v>
      </c>
      <c r="C40" s="181">
        <v>59471</v>
      </c>
      <c r="D40" s="17">
        <v>12</v>
      </c>
      <c r="E40" s="184"/>
      <c r="G40" s="181">
        <f t="shared" si="1"/>
        <v>121227.04000000004</v>
      </c>
      <c r="H40" s="141" t="s">
        <v>3888</v>
      </c>
      <c r="I40" s="142"/>
      <c r="J40" s="142"/>
      <c r="K40" s="142"/>
    </row>
    <row r="41" spans="1:11">
      <c r="A41" s="171">
        <v>43076</v>
      </c>
      <c r="B41" s="129" t="s">
        <v>3893</v>
      </c>
      <c r="C41" s="181">
        <v>2040</v>
      </c>
      <c r="D41" s="17">
        <v>15</v>
      </c>
      <c r="E41" s="184"/>
      <c r="G41" s="181">
        <f t="shared" si="1"/>
        <v>123267.04000000004</v>
      </c>
      <c r="H41" s="141" t="s">
        <v>3894</v>
      </c>
      <c r="I41" s="142"/>
      <c r="J41" s="142"/>
      <c r="K41" s="142"/>
    </row>
    <row r="42" spans="1:11" ht="11.25" customHeight="1">
      <c r="A42" s="171">
        <v>43076</v>
      </c>
      <c r="B42" s="129" t="s">
        <v>3895</v>
      </c>
      <c r="C42" s="181">
        <v>295000</v>
      </c>
      <c r="D42" s="17">
        <v>85</v>
      </c>
      <c r="E42" s="184"/>
      <c r="G42" s="181">
        <f t="shared" si="1"/>
        <v>418267.04000000004</v>
      </c>
      <c r="H42" s="141" t="s">
        <v>3896</v>
      </c>
      <c r="I42" s="142"/>
      <c r="J42" s="142"/>
      <c r="K42" s="142"/>
    </row>
    <row r="43" spans="1:11">
      <c r="A43" s="171">
        <v>43076</v>
      </c>
      <c r="B43" s="129" t="s">
        <v>3897</v>
      </c>
      <c r="C43" s="181">
        <v>3889</v>
      </c>
      <c r="D43" s="17">
        <v>28</v>
      </c>
      <c r="E43" s="184"/>
      <c r="G43" s="181">
        <f t="shared" si="1"/>
        <v>422156.04000000004</v>
      </c>
      <c r="H43" s="141" t="s">
        <v>3898</v>
      </c>
      <c r="I43" s="142"/>
      <c r="J43" s="142"/>
      <c r="K43" s="142"/>
    </row>
    <row r="44" spans="1:11">
      <c r="A44" s="171">
        <v>43076</v>
      </c>
      <c r="B44" s="129" t="s">
        <v>3899</v>
      </c>
      <c r="C44" s="181">
        <v>150000</v>
      </c>
      <c r="D44" s="17">
        <v>27</v>
      </c>
      <c r="E44" s="184"/>
      <c r="G44" s="181">
        <f t="shared" si="1"/>
        <v>572156.04</v>
      </c>
      <c r="H44" s="141" t="s">
        <v>3900</v>
      </c>
      <c r="I44" s="142"/>
      <c r="J44" s="142"/>
      <c r="K44" s="142"/>
    </row>
    <row r="45" spans="1:11" ht="11.25" customHeight="1">
      <c r="A45" s="171">
        <v>43076</v>
      </c>
      <c r="B45" s="129" t="s">
        <v>3901</v>
      </c>
      <c r="C45" s="181">
        <v>0</v>
      </c>
      <c r="D45" s="17"/>
      <c r="E45" s="184"/>
      <c r="G45" s="181">
        <f t="shared" si="1"/>
        <v>572156.04</v>
      </c>
      <c r="H45" s="141"/>
      <c r="I45" s="142"/>
      <c r="J45" s="142"/>
      <c r="K45" s="142"/>
    </row>
    <row r="46" spans="1:11" ht="11.25" customHeight="1">
      <c r="A46" s="171">
        <v>43076</v>
      </c>
      <c r="B46" s="129" t="s">
        <v>3902</v>
      </c>
      <c r="C46" s="181">
        <v>1995</v>
      </c>
      <c r="D46" s="17">
        <v>17</v>
      </c>
      <c r="E46" s="184"/>
      <c r="G46" s="181">
        <f t="shared" si="1"/>
        <v>574151.04</v>
      </c>
      <c r="H46" s="141"/>
      <c r="I46" s="142"/>
      <c r="J46" s="142"/>
      <c r="K46" s="142"/>
    </row>
    <row r="47" spans="1:11" ht="11.25" customHeight="1">
      <c r="A47" s="171">
        <v>43076</v>
      </c>
      <c r="B47" s="129" t="s">
        <v>3903</v>
      </c>
      <c r="C47" s="181">
        <v>60850</v>
      </c>
      <c r="D47" s="17">
        <v>16</v>
      </c>
      <c r="E47" s="184"/>
      <c r="G47" s="181">
        <f t="shared" si="1"/>
        <v>635001.04</v>
      </c>
      <c r="H47" s="141" t="s">
        <v>3904</v>
      </c>
      <c r="I47" s="142"/>
      <c r="J47" s="142"/>
      <c r="K47" s="142"/>
    </row>
    <row r="48" spans="1:11" ht="11.25" customHeight="1">
      <c r="A48" s="171">
        <v>43076</v>
      </c>
      <c r="B48" s="129" t="s">
        <v>3905</v>
      </c>
      <c r="C48" s="181">
        <v>1995</v>
      </c>
      <c r="D48" s="17">
        <v>18</v>
      </c>
      <c r="E48" s="184"/>
      <c r="G48" s="181">
        <f t="shared" si="1"/>
        <v>636996.04</v>
      </c>
      <c r="H48" s="141" t="s">
        <v>3906</v>
      </c>
      <c r="I48" s="142"/>
      <c r="J48" s="142"/>
      <c r="K48" s="142"/>
    </row>
    <row r="49" spans="1:11" ht="11.25" customHeight="1">
      <c r="A49" s="3">
        <v>43076</v>
      </c>
      <c r="B49" s="163" t="s">
        <v>3889</v>
      </c>
      <c r="C49" s="182"/>
      <c r="D49" s="17"/>
      <c r="E49" s="183">
        <v>1220</v>
      </c>
      <c r="F49" s="15">
        <v>19</v>
      </c>
      <c r="G49" s="182">
        <f t="shared" si="1"/>
        <v>635776.04</v>
      </c>
      <c r="H49" s="141"/>
      <c r="I49" s="142"/>
      <c r="J49" s="142"/>
      <c r="K49" s="142"/>
    </row>
    <row r="50" spans="1:11" ht="11.25" customHeight="1">
      <c r="A50" s="3">
        <v>43076</v>
      </c>
      <c r="B50" s="164" t="s">
        <v>3890</v>
      </c>
      <c r="C50" s="182"/>
      <c r="D50" s="17"/>
      <c r="E50" s="183">
        <v>195.2</v>
      </c>
      <c r="F50" s="15">
        <v>19</v>
      </c>
      <c r="G50" s="182">
        <f t="shared" si="1"/>
        <v>635580.84000000008</v>
      </c>
      <c r="H50" s="141"/>
      <c r="I50" s="142"/>
      <c r="J50" s="142"/>
      <c r="K50" s="142"/>
    </row>
    <row r="51" spans="1:11" ht="11.25" customHeight="1">
      <c r="A51" s="3">
        <v>43076</v>
      </c>
      <c r="B51" s="163" t="s">
        <v>3891</v>
      </c>
      <c r="C51" s="182"/>
      <c r="D51" s="17"/>
      <c r="E51" s="183">
        <v>35.75</v>
      </c>
      <c r="F51" s="15">
        <v>19</v>
      </c>
      <c r="G51" s="182">
        <f t="shared" si="1"/>
        <v>635545.09000000008</v>
      </c>
      <c r="H51" s="141"/>
      <c r="I51" s="142"/>
      <c r="J51" s="142"/>
      <c r="K51" s="142"/>
    </row>
    <row r="52" spans="1:11" ht="11.25" customHeight="1">
      <c r="A52" s="3">
        <v>43076</v>
      </c>
      <c r="B52" s="164" t="s">
        <v>3892</v>
      </c>
      <c r="C52" s="182"/>
      <c r="D52" s="17"/>
      <c r="E52" s="183">
        <v>5.72</v>
      </c>
      <c r="F52" s="15">
        <v>19</v>
      </c>
      <c r="G52" s="182">
        <f t="shared" si="1"/>
        <v>635539.37000000011</v>
      </c>
      <c r="H52" s="141"/>
      <c r="I52" s="142"/>
      <c r="J52" s="142"/>
      <c r="K52" s="142"/>
    </row>
    <row r="53" spans="1:11" ht="11.25" customHeight="1">
      <c r="A53" s="171">
        <v>43077</v>
      </c>
      <c r="B53" s="129" t="s">
        <v>3907</v>
      </c>
      <c r="C53" s="184"/>
      <c r="E53" s="184">
        <v>109000</v>
      </c>
      <c r="F53" s="15">
        <v>4</v>
      </c>
      <c r="G53" s="181">
        <f t="shared" si="1"/>
        <v>526539.37000000011</v>
      </c>
      <c r="H53" s="141" t="s">
        <v>3908</v>
      </c>
      <c r="I53" s="142"/>
      <c r="J53" s="142"/>
      <c r="K53" s="142"/>
    </row>
    <row r="54" spans="1:11" ht="11.25" customHeight="1">
      <c r="A54" s="171">
        <v>43077</v>
      </c>
      <c r="B54" s="129" t="s">
        <v>3909</v>
      </c>
      <c r="C54" s="184"/>
      <c r="E54" s="184">
        <v>300000</v>
      </c>
      <c r="F54" s="15">
        <v>5</v>
      </c>
      <c r="G54" s="181">
        <f t="shared" si="1"/>
        <v>226539.37000000011</v>
      </c>
      <c r="H54" s="141"/>
      <c r="I54" s="142"/>
      <c r="J54" s="142"/>
      <c r="K54" s="142"/>
    </row>
    <row r="55" spans="1:11" ht="11.25" customHeight="1">
      <c r="A55" s="171">
        <v>43077</v>
      </c>
      <c r="B55" s="129" t="s">
        <v>3910</v>
      </c>
      <c r="C55" s="184">
        <v>23738.36</v>
      </c>
      <c r="D55" s="16">
        <v>13</v>
      </c>
      <c r="E55" s="184"/>
      <c r="G55" s="181">
        <f t="shared" si="1"/>
        <v>250277.7300000001</v>
      </c>
      <c r="H55" s="141" t="s">
        <v>3911</v>
      </c>
      <c r="I55" s="142"/>
      <c r="J55" s="142"/>
      <c r="K55" s="142"/>
    </row>
    <row r="56" spans="1:11">
      <c r="A56" s="171">
        <v>43077</v>
      </c>
      <c r="B56" s="129" t="s">
        <v>3916</v>
      </c>
      <c r="C56" s="181">
        <v>75000</v>
      </c>
      <c r="D56" s="17">
        <v>19</v>
      </c>
      <c r="E56" s="181"/>
      <c r="F56" s="14"/>
      <c r="G56" s="181">
        <f t="shared" si="1"/>
        <v>325277.7300000001</v>
      </c>
      <c r="H56" s="141" t="s">
        <v>3917</v>
      </c>
      <c r="I56" s="142"/>
      <c r="J56" s="142"/>
      <c r="K56" s="142"/>
    </row>
    <row r="57" spans="1:11">
      <c r="A57" s="171">
        <v>43077</v>
      </c>
      <c r="B57" s="129" t="s">
        <v>3918</v>
      </c>
      <c r="C57" s="181">
        <v>38150</v>
      </c>
      <c r="D57" s="17">
        <v>20</v>
      </c>
      <c r="E57" s="181"/>
      <c r="F57" s="14"/>
      <c r="G57" s="181">
        <f t="shared" si="1"/>
        <v>363427.7300000001</v>
      </c>
      <c r="H57" s="141" t="s">
        <v>3919</v>
      </c>
      <c r="I57" s="142"/>
      <c r="J57" s="142"/>
      <c r="K57" s="142"/>
    </row>
    <row r="58" spans="1:11" ht="11.25" customHeight="1">
      <c r="A58" s="171">
        <v>43077</v>
      </c>
      <c r="B58" s="129" t="s">
        <v>3920</v>
      </c>
      <c r="C58" s="181">
        <v>0</v>
      </c>
      <c r="D58" s="17"/>
      <c r="E58" s="181"/>
      <c r="F58" s="14"/>
      <c r="G58" s="181">
        <f t="shared" si="1"/>
        <v>363427.7300000001</v>
      </c>
      <c r="H58" s="141"/>
      <c r="I58" s="142"/>
      <c r="J58" s="142"/>
      <c r="K58" s="142"/>
    </row>
    <row r="59" spans="1:11">
      <c r="A59" s="171">
        <v>43077</v>
      </c>
      <c r="B59" s="129" t="s">
        <v>3921</v>
      </c>
      <c r="C59" s="181">
        <v>464</v>
      </c>
      <c r="D59" s="17">
        <v>29</v>
      </c>
      <c r="E59" s="181"/>
      <c r="F59" s="14"/>
      <c r="G59" s="181">
        <f t="shared" si="1"/>
        <v>363891.7300000001</v>
      </c>
      <c r="H59" s="141" t="s">
        <v>3922</v>
      </c>
      <c r="I59" s="142"/>
      <c r="J59" s="142"/>
      <c r="K59" s="142"/>
    </row>
    <row r="60" spans="1:11" ht="11.25" customHeight="1">
      <c r="A60" s="3">
        <v>43077</v>
      </c>
      <c r="B60" s="163" t="s">
        <v>3912</v>
      </c>
      <c r="C60" s="183"/>
      <c r="E60" s="183">
        <v>125.34</v>
      </c>
      <c r="F60" s="15">
        <v>19</v>
      </c>
      <c r="G60" s="182">
        <f t="shared" si="1"/>
        <v>363766.39000000007</v>
      </c>
      <c r="H60" s="141"/>
      <c r="I60" s="142"/>
      <c r="J60" s="142"/>
      <c r="K60" s="142"/>
    </row>
    <row r="61" spans="1:11" ht="11.25" customHeight="1">
      <c r="A61" s="3">
        <v>43077</v>
      </c>
      <c r="B61" s="164" t="s">
        <v>3913</v>
      </c>
      <c r="C61" s="183"/>
      <c r="E61" s="183">
        <v>42.86</v>
      </c>
      <c r="F61" s="15">
        <v>19</v>
      </c>
      <c r="G61" s="182">
        <f t="shared" si="1"/>
        <v>363723.53000000009</v>
      </c>
      <c r="H61" s="141"/>
      <c r="I61" s="142"/>
      <c r="J61" s="142"/>
      <c r="K61" s="142"/>
    </row>
    <row r="62" spans="1:11" customFormat="1" ht="15" customHeight="1">
      <c r="A62" s="3">
        <v>43077</v>
      </c>
      <c r="B62" s="163" t="s">
        <v>3914</v>
      </c>
      <c r="C62" s="183"/>
      <c r="D62" s="16"/>
      <c r="E62" s="183">
        <v>267.87</v>
      </c>
      <c r="F62" s="15">
        <v>19</v>
      </c>
      <c r="G62" s="182">
        <f t="shared" si="1"/>
        <v>363455.66000000009</v>
      </c>
      <c r="H62" s="141"/>
      <c r="I62" s="142"/>
      <c r="J62" s="142"/>
      <c r="K62" s="142"/>
    </row>
    <row r="63" spans="1:11" customFormat="1" ht="15" customHeight="1">
      <c r="A63" s="3">
        <v>43077</v>
      </c>
      <c r="B63" s="164" t="s">
        <v>3915</v>
      </c>
      <c r="C63" s="183"/>
      <c r="D63" s="16"/>
      <c r="E63" s="183">
        <v>20.059999999999999</v>
      </c>
      <c r="F63" s="15">
        <v>19</v>
      </c>
      <c r="G63" s="182">
        <f t="shared" si="1"/>
        <v>363435.60000000009</v>
      </c>
      <c r="H63" s="141"/>
      <c r="I63" s="142"/>
      <c r="J63" s="142"/>
      <c r="K63" s="142"/>
    </row>
    <row r="64" spans="1:11" customFormat="1" ht="15" customHeight="1">
      <c r="A64" s="171">
        <v>43080</v>
      </c>
      <c r="B64" s="129" t="s">
        <v>3923</v>
      </c>
      <c r="C64" s="181"/>
      <c r="D64" s="17"/>
      <c r="E64" s="181">
        <v>75000</v>
      </c>
      <c r="F64" s="14">
        <v>7</v>
      </c>
      <c r="G64" s="181">
        <f t="shared" si="1"/>
        <v>288435.60000000009</v>
      </c>
      <c r="H64" s="141"/>
      <c r="I64" s="142"/>
      <c r="J64" s="142"/>
      <c r="K64" s="142"/>
    </row>
    <row r="65" spans="1:11" customFormat="1" ht="15" customHeight="1">
      <c r="A65" s="171">
        <v>43080</v>
      </c>
      <c r="B65" s="129" t="s">
        <v>3924</v>
      </c>
      <c r="C65" s="181"/>
      <c r="D65" s="17"/>
      <c r="E65" s="181">
        <v>239000</v>
      </c>
      <c r="F65" s="14">
        <v>6</v>
      </c>
      <c r="G65" s="181">
        <f t="shared" si="1"/>
        <v>49435.600000000093</v>
      </c>
      <c r="H65" s="141"/>
      <c r="I65" s="142"/>
      <c r="J65" s="142"/>
      <c r="K65" s="142"/>
    </row>
    <row r="66" spans="1:11" customFormat="1" ht="15" customHeight="1">
      <c r="A66" s="171">
        <v>43080</v>
      </c>
      <c r="B66" s="129" t="s">
        <v>3925</v>
      </c>
      <c r="C66" s="181">
        <v>2069</v>
      </c>
      <c r="D66" s="17">
        <v>66</v>
      </c>
      <c r="E66" s="181"/>
      <c r="F66" s="14"/>
      <c r="G66" s="181">
        <f t="shared" si="1"/>
        <v>51504.600000000093</v>
      </c>
      <c r="H66" s="141" t="s">
        <v>3926</v>
      </c>
      <c r="I66" s="142"/>
      <c r="J66" s="142"/>
      <c r="K66" s="142"/>
    </row>
    <row r="67" spans="1:11" customFormat="1" ht="15" customHeight="1">
      <c r="A67" s="171">
        <v>43080</v>
      </c>
      <c r="B67" s="129" t="s">
        <v>3927</v>
      </c>
      <c r="C67" s="181">
        <v>5215.6000000000004</v>
      </c>
      <c r="D67" s="17">
        <v>21</v>
      </c>
      <c r="E67" s="181"/>
      <c r="F67" s="14"/>
      <c r="G67" s="181">
        <f t="shared" si="1"/>
        <v>56720.200000000092</v>
      </c>
      <c r="H67" s="141" t="s">
        <v>3928</v>
      </c>
      <c r="I67" s="142"/>
      <c r="J67" s="142"/>
      <c r="K67" s="142"/>
    </row>
    <row r="68" spans="1:11" customFormat="1" ht="15">
      <c r="A68" s="171">
        <v>43080</v>
      </c>
      <c r="B68" s="129" t="s">
        <v>3933</v>
      </c>
      <c r="C68" s="181">
        <v>20027.009999999998</v>
      </c>
      <c r="D68" s="17">
        <v>23</v>
      </c>
      <c r="E68" s="181"/>
      <c r="F68" s="14"/>
      <c r="G68" s="181">
        <f t="shared" ref="G68:G131" si="2">+G67+C68-E68</f>
        <v>76747.210000000094</v>
      </c>
      <c r="H68" s="141" t="s">
        <v>3934</v>
      </c>
      <c r="I68" s="142"/>
      <c r="J68" s="142"/>
      <c r="K68" s="142"/>
    </row>
    <row r="69" spans="1:11" customFormat="1" ht="15" customHeight="1">
      <c r="A69" s="3">
        <v>43080</v>
      </c>
      <c r="B69" s="163" t="s">
        <v>3929</v>
      </c>
      <c r="C69" s="182"/>
      <c r="D69" s="17"/>
      <c r="E69" s="182">
        <v>75.06</v>
      </c>
      <c r="F69" s="14">
        <v>19</v>
      </c>
      <c r="G69" s="182">
        <f t="shared" si="2"/>
        <v>76672.150000000096</v>
      </c>
      <c r="H69" s="141"/>
      <c r="I69" s="142"/>
      <c r="J69" s="142"/>
      <c r="K69" s="142"/>
    </row>
    <row r="70" spans="1:11" customFormat="1" ht="15" customHeight="1">
      <c r="A70" s="3">
        <v>43080</v>
      </c>
      <c r="B70" s="163" t="s">
        <v>3930</v>
      </c>
      <c r="C70" s="182"/>
      <c r="D70" s="17"/>
      <c r="E70" s="182">
        <v>19.32</v>
      </c>
      <c r="F70" s="14">
        <v>19</v>
      </c>
      <c r="G70" s="182">
        <f t="shared" si="2"/>
        <v>76652.830000000089</v>
      </c>
      <c r="H70" s="141"/>
      <c r="I70" s="142"/>
      <c r="J70" s="142"/>
      <c r="K70" s="142"/>
    </row>
    <row r="71" spans="1:11" customFormat="1" ht="15" customHeight="1">
      <c r="A71" s="3">
        <v>43080</v>
      </c>
      <c r="B71" s="164" t="s">
        <v>3931</v>
      </c>
      <c r="C71" s="182"/>
      <c r="D71" s="17"/>
      <c r="E71" s="182">
        <v>12</v>
      </c>
      <c r="F71" s="14">
        <v>19</v>
      </c>
      <c r="G71" s="182">
        <f t="shared" si="2"/>
        <v>76640.830000000089</v>
      </c>
      <c r="H71" s="141"/>
      <c r="I71" s="142"/>
      <c r="J71" s="142"/>
      <c r="K71" s="142"/>
    </row>
    <row r="72" spans="1:11" customFormat="1" ht="15" customHeight="1">
      <c r="A72" s="3">
        <v>43080</v>
      </c>
      <c r="B72" s="164" t="s">
        <v>3932</v>
      </c>
      <c r="C72" s="182"/>
      <c r="D72" s="17"/>
      <c r="E72" s="182">
        <v>3.09</v>
      </c>
      <c r="F72" s="14">
        <v>19</v>
      </c>
      <c r="G72" s="182">
        <f t="shared" si="2"/>
        <v>76637.740000000093</v>
      </c>
      <c r="H72" s="141"/>
      <c r="I72" s="142"/>
      <c r="J72" s="142"/>
      <c r="K72" s="142"/>
    </row>
    <row r="73" spans="1:11" customFormat="1" ht="15">
      <c r="A73" s="171">
        <v>43080</v>
      </c>
      <c r="B73" s="129" t="s">
        <v>3939</v>
      </c>
      <c r="C73" s="181">
        <v>2630</v>
      </c>
      <c r="D73" s="17">
        <v>22</v>
      </c>
      <c r="E73" s="181"/>
      <c r="F73" s="14"/>
      <c r="G73" s="181">
        <f t="shared" si="2"/>
        <v>79267.740000000093</v>
      </c>
      <c r="H73" s="141" t="s">
        <v>3940</v>
      </c>
      <c r="I73" s="142"/>
      <c r="J73" s="142"/>
      <c r="K73" s="142"/>
    </row>
    <row r="74" spans="1:11" customFormat="1" ht="15" customHeight="1">
      <c r="A74" s="3">
        <v>43080</v>
      </c>
      <c r="B74" s="163" t="s">
        <v>3935</v>
      </c>
      <c r="C74" s="182"/>
      <c r="D74" s="17"/>
      <c r="E74" s="182">
        <v>322.92</v>
      </c>
      <c r="F74" s="14">
        <v>19</v>
      </c>
      <c r="G74" s="182">
        <f t="shared" si="2"/>
        <v>78944.820000000094</v>
      </c>
      <c r="H74" s="141"/>
      <c r="I74" s="142"/>
      <c r="J74" s="142"/>
      <c r="K74" s="142"/>
    </row>
    <row r="75" spans="1:11" customFormat="1" ht="15" customHeight="1">
      <c r="A75" s="171">
        <v>43080</v>
      </c>
      <c r="B75" s="129" t="s">
        <v>3942</v>
      </c>
      <c r="C75" s="181">
        <v>0</v>
      </c>
      <c r="D75" s="17"/>
      <c r="E75" s="181"/>
      <c r="F75" s="14"/>
      <c r="G75" s="181">
        <f t="shared" si="2"/>
        <v>78944.820000000094</v>
      </c>
      <c r="H75" s="141"/>
      <c r="I75" s="142"/>
      <c r="J75" s="142"/>
      <c r="K75" s="142"/>
    </row>
    <row r="76" spans="1:11" customFormat="1" ht="15">
      <c r="A76" s="171">
        <v>43080</v>
      </c>
      <c r="B76" s="129" t="s">
        <v>3943</v>
      </c>
      <c r="C76" s="181">
        <v>11108.3</v>
      </c>
      <c r="D76" s="17">
        <v>65</v>
      </c>
      <c r="E76" s="181"/>
      <c r="F76" s="14"/>
      <c r="G76" s="181">
        <f t="shared" si="2"/>
        <v>90053.120000000097</v>
      </c>
      <c r="H76" s="141" t="s">
        <v>3926</v>
      </c>
      <c r="I76" s="142"/>
      <c r="J76" s="142"/>
      <c r="K76" s="142"/>
    </row>
    <row r="77" spans="1:11" customFormat="1" ht="15" customHeight="1">
      <c r="A77" s="171">
        <v>43080</v>
      </c>
      <c r="B77" s="129" t="s">
        <v>3944</v>
      </c>
      <c r="C77" s="181">
        <v>5500</v>
      </c>
      <c r="D77" s="17">
        <v>25</v>
      </c>
      <c r="E77" s="181"/>
      <c r="F77" s="14"/>
      <c r="G77" s="181">
        <f t="shared" si="2"/>
        <v>95553.120000000097</v>
      </c>
      <c r="H77" s="141" t="s">
        <v>3945</v>
      </c>
      <c r="I77" s="142"/>
      <c r="J77" s="142"/>
      <c r="K77" s="142"/>
    </row>
    <row r="78" spans="1:11" customFormat="1" ht="15" customHeight="1">
      <c r="A78" s="3">
        <v>43080</v>
      </c>
      <c r="B78" s="164" t="s">
        <v>3936</v>
      </c>
      <c r="C78" s="182"/>
      <c r="D78" s="17"/>
      <c r="E78" s="182">
        <v>51.67</v>
      </c>
      <c r="F78" s="14">
        <v>19</v>
      </c>
      <c r="G78" s="182">
        <f t="shared" si="2"/>
        <v>95501.450000000099</v>
      </c>
      <c r="H78" s="141"/>
      <c r="I78" s="142"/>
      <c r="J78" s="142"/>
      <c r="K78" s="142"/>
    </row>
    <row r="79" spans="1:11" customFormat="1" ht="15" customHeight="1">
      <c r="A79" s="3">
        <v>43080</v>
      </c>
      <c r="B79" s="163" t="s">
        <v>3937</v>
      </c>
      <c r="C79" s="182"/>
      <c r="D79" s="17"/>
      <c r="E79" s="182">
        <v>56.61</v>
      </c>
      <c r="F79" s="14">
        <v>19</v>
      </c>
      <c r="G79" s="182">
        <f t="shared" si="2"/>
        <v>95444.840000000098</v>
      </c>
      <c r="H79" s="141"/>
      <c r="I79" s="142"/>
      <c r="J79" s="142"/>
      <c r="K79" s="142"/>
    </row>
    <row r="80" spans="1:11" customFormat="1" ht="15" customHeight="1">
      <c r="A80" s="3">
        <v>43080</v>
      </c>
      <c r="B80" s="164" t="s">
        <v>3938</v>
      </c>
      <c r="C80" s="182"/>
      <c r="D80" s="17"/>
      <c r="E80" s="182">
        <v>9.06</v>
      </c>
      <c r="F80" s="14">
        <v>19</v>
      </c>
      <c r="G80" s="182">
        <f t="shared" si="2"/>
        <v>95435.780000000101</v>
      </c>
      <c r="H80" s="141"/>
      <c r="I80" s="142"/>
      <c r="J80" s="142"/>
      <c r="K80" s="142"/>
    </row>
    <row r="81" spans="1:11" customFormat="1" ht="15" customHeight="1">
      <c r="A81" s="171">
        <v>43080</v>
      </c>
      <c r="B81" s="129" t="s">
        <v>3941</v>
      </c>
      <c r="C81" s="181"/>
      <c r="D81" s="17"/>
      <c r="E81" s="181">
        <v>0</v>
      </c>
      <c r="F81" s="14"/>
      <c r="G81" s="181">
        <f t="shared" si="2"/>
        <v>95435.780000000101</v>
      </c>
      <c r="H81" s="141"/>
      <c r="I81" s="142"/>
      <c r="J81" s="142"/>
      <c r="K81" s="142"/>
    </row>
    <row r="82" spans="1:11" customFormat="1" ht="15">
      <c r="A82" s="171">
        <v>43082</v>
      </c>
      <c r="B82" s="129" t="s">
        <v>3947</v>
      </c>
      <c r="C82" s="181">
        <v>13538.93</v>
      </c>
      <c r="D82" s="17">
        <v>24</v>
      </c>
      <c r="E82" s="181"/>
      <c r="F82" s="14"/>
      <c r="G82" s="181">
        <f t="shared" si="2"/>
        <v>108974.71000000011</v>
      </c>
      <c r="H82" s="141" t="s">
        <v>3948</v>
      </c>
      <c r="I82" s="142"/>
      <c r="J82" s="142"/>
      <c r="K82" s="142"/>
    </row>
    <row r="83" spans="1:11" customFormat="1" ht="15" customHeight="1">
      <c r="A83" s="3">
        <v>43082</v>
      </c>
      <c r="B83" s="163" t="s">
        <v>3946</v>
      </c>
      <c r="C83" s="182"/>
      <c r="D83" s="17"/>
      <c r="E83" s="182">
        <v>83.35</v>
      </c>
      <c r="F83" s="14">
        <v>19</v>
      </c>
      <c r="G83" s="182">
        <f t="shared" si="2"/>
        <v>108891.3600000001</v>
      </c>
      <c r="H83" s="141"/>
      <c r="I83" s="142"/>
      <c r="J83" s="142"/>
      <c r="K83" s="142"/>
    </row>
    <row r="84" spans="1:11" customFormat="1" ht="15">
      <c r="A84" s="171">
        <v>43082</v>
      </c>
      <c r="B84" s="129" t="s">
        <v>3952</v>
      </c>
      <c r="C84" s="181">
        <v>10000</v>
      </c>
      <c r="D84" s="17">
        <v>26</v>
      </c>
      <c r="E84" s="181"/>
      <c r="F84" s="14"/>
      <c r="G84" s="181">
        <f t="shared" si="2"/>
        <v>118891.3600000001</v>
      </c>
      <c r="H84" s="141" t="s">
        <v>3953</v>
      </c>
      <c r="I84" s="142"/>
      <c r="J84" s="142"/>
      <c r="K84" s="142"/>
    </row>
    <row r="85" spans="1:11" customFormat="1" ht="15" customHeight="1">
      <c r="A85" s="3">
        <v>43082</v>
      </c>
      <c r="B85" s="164" t="s">
        <v>3949</v>
      </c>
      <c r="C85" s="182"/>
      <c r="D85" s="17"/>
      <c r="E85" s="182">
        <v>13.34</v>
      </c>
      <c r="F85" s="14">
        <v>19</v>
      </c>
      <c r="G85" s="182">
        <f t="shared" si="2"/>
        <v>118878.02000000011</v>
      </c>
      <c r="H85" s="141"/>
      <c r="I85" s="142"/>
      <c r="J85" s="142"/>
      <c r="K85" s="142"/>
    </row>
    <row r="86" spans="1:11" customFormat="1" ht="15" customHeight="1">
      <c r="A86" s="3">
        <v>43082</v>
      </c>
      <c r="B86" s="163" t="s">
        <v>3950</v>
      </c>
      <c r="C86" s="182"/>
      <c r="D86" s="17"/>
      <c r="E86" s="182">
        <v>106.68</v>
      </c>
      <c r="F86" s="14">
        <v>19</v>
      </c>
      <c r="G86" s="182">
        <f t="shared" si="2"/>
        <v>118771.34000000011</v>
      </c>
      <c r="H86" s="141"/>
      <c r="I86" s="142"/>
      <c r="J86" s="142"/>
      <c r="K86" s="142"/>
    </row>
    <row r="87" spans="1:11" customFormat="1" ht="15" customHeight="1">
      <c r="A87" s="171">
        <v>43082</v>
      </c>
      <c r="B87" s="129" t="s">
        <v>3956</v>
      </c>
      <c r="C87" s="181">
        <v>300000</v>
      </c>
      <c r="D87" s="17">
        <v>33</v>
      </c>
      <c r="E87" s="181"/>
      <c r="F87" s="14"/>
      <c r="G87" s="181">
        <f t="shared" si="2"/>
        <v>418771.34000000008</v>
      </c>
      <c r="H87" s="141" t="s">
        <v>3957</v>
      </c>
      <c r="I87" s="142"/>
      <c r="J87" s="142"/>
      <c r="K87" s="142"/>
    </row>
    <row r="88" spans="1:11" customFormat="1" ht="15" customHeight="1">
      <c r="A88" s="171">
        <v>43082</v>
      </c>
      <c r="B88" s="129" t="s">
        <v>3958</v>
      </c>
      <c r="C88" s="181">
        <v>0</v>
      </c>
      <c r="D88" s="17"/>
      <c r="E88" s="181"/>
      <c r="F88" s="14"/>
      <c r="G88" s="181">
        <f t="shared" si="2"/>
        <v>418771.34000000008</v>
      </c>
      <c r="H88" s="141"/>
      <c r="I88" s="142"/>
      <c r="J88" s="142"/>
      <c r="K88" s="142"/>
    </row>
    <row r="89" spans="1:11" customFormat="1" ht="12.75" customHeight="1">
      <c r="A89" s="171">
        <v>43082</v>
      </c>
      <c r="B89" s="129" t="s">
        <v>3959</v>
      </c>
      <c r="C89" s="181">
        <v>1620</v>
      </c>
      <c r="D89" s="17"/>
      <c r="E89" s="181"/>
      <c r="F89" s="14"/>
      <c r="G89" s="181">
        <f t="shared" si="2"/>
        <v>420391.34000000008</v>
      </c>
      <c r="H89" s="141"/>
      <c r="I89" s="142"/>
      <c r="J89" s="142"/>
      <c r="K89" s="142"/>
    </row>
    <row r="90" spans="1:11" customFormat="1" ht="15" customHeight="1">
      <c r="A90" s="171">
        <v>43082</v>
      </c>
      <c r="B90" s="129" t="s">
        <v>3960</v>
      </c>
      <c r="C90" s="181">
        <v>20000</v>
      </c>
      <c r="D90" s="17">
        <v>31</v>
      </c>
      <c r="E90" s="181"/>
      <c r="F90" s="14"/>
      <c r="G90" s="181">
        <f t="shared" si="2"/>
        <v>440391.34000000008</v>
      </c>
      <c r="H90" s="141" t="s">
        <v>3961</v>
      </c>
      <c r="I90" s="142"/>
      <c r="J90" s="142"/>
      <c r="K90" s="142"/>
    </row>
    <row r="91" spans="1:11" customFormat="1" ht="15" customHeight="1">
      <c r="A91" s="171">
        <v>43082</v>
      </c>
      <c r="B91" s="129" t="s">
        <v>3962</v>
      </c>
      <c r="C91" s="181">
        <v>150192.15</v>
      </c>
      <c r="D91" s="17">
        <v>32</v>
      </c>
      <c r="E91" s="181"/>
      <c r="F91" s="14"/>
      <c r="G91" s="181">
        <f t="shared" si="2"/>
        <v>590583.49000000011</v>
      </c>
      <c r="H91" s="141" t="s">
        <v>3963</v>
      </c>
      <c r="I91" s="142"/>
      <c r="J91" s="142"/>
      <c r="K91" s="142"/>
    </row>
    <row r="92" spans="1:11" customFormat="1" ht="15" customHeight="1">
      <c r="A92" s="3">
        <v>43082</v>
      </c>
      <c r="B92" s="164" t="s">
        <v>3951</v>
      </c>
      <c r="C92" s="182"/>
      <c r="D92" s="17"/>
      <c r="E92" s="182">
        <v>17.07</v>
      </c>
      <c r="F92" s="14">
        <v>19</v>
      </c>
      <c r="G92" s="182">
        <f t="shared" si="2"/>
        <v>590566.42000000016</v>
      </c>
      <c r="H92" s="141"/>
      <c r="I92" s="142"/>
      <c r="J92" s="142"/>
      <c r="K92" s="142"/>
    </row>
    <row r="93" spans="1:11" customFormat="1" ht="15" customHeight="1">
      <c r="A93" s="3">
        <v>43082</v>
      </c>
      <c r="B93" s="163" t="s">
        <v>3954</v>
      </c>
      <c r="C93" s="182"/>
      <c r="D93" s="17"/>
      <c r="E93" s="182">
        <v>217</v>
      </c>
      <c r="F93" s="14">
        <v>19</v>
      </c>
      <c r="G93" s="181">
        <f t="shared" si="2"/>
        <v>590349.42000000016</v>
      </c>
      <c r="H93" s="141"/>
      <c r="I93" s="142"/>
      <c r="J93" s="142"/>
      <c r="K93" s="142"/>
    </row>
    <row r="94" spans="1:11" ht="11.25" customHeight="1">
      <c r="A94" s="3">
        <v>43082</v>
      </c>
      <c r="B94" s="164" t="s">
        <v>3955</v>
      </c>
      <c r="C94" s="182"/>
      <c r="D94" s="17"/>
      <c r="E94" s="182">
        <v>34.72</v>
      </c>
      <c r="F94" s="14">
        <v>19</v>
      </c>
      <c r="G94" s="181">
        <f t="shared" si="2"/>
        <v>590314.70000000019</v>
      </c>
      <c r="H94" s="141"/>
      <c r="I94" s="142"/>
      <c r="J94" s="142"/>
      <c r="K94" s="142"/>
    </row>
    <row r="95" spans="1:11" ht="11.25" customHeight="1">
      <c r="A95" s="171">
        <v>43083</v>
      </c>
      <c r="B95" s="129" t="s">
        <v>3964</v>
      </c>
      <c r="C95" s="184"/>
      <c r="E95" s="184">
        <v>66000</v>
      </c>
      <c r="F95" s="15">
        <v>8</v>
      </c>
      <c r="G95" s="181">
        <f t="shared" si="2"/>
        <v>524314.70000000019</v>
      </c>
      <c r="H95" s="141"/>
      <c r="I95" s="142"/>
      <c r="J95" s="142"/>
      <c r="K95" s="142"/>
    </row>
    <row r="96" spans="1:11" ht="11.25" customHeight="1">
      <c r="A96" s="171">
        <v>43083</v>
      </c>
      <c r="B96" s="129" t="s">
        <v>3965</v>
      </c>
      <c r="C96" s="184"/>
      <c r="E96" s="184">
        <v>42000</v>
      </c>
      <c r="F96" s="15">
        <v>9</v>
      </c>
      <c r="G96" s="181">
        <f t="shared" si="2"/>
        <v>482314.70000000019</v>
      </c>
      <c r="H96" s="141"/>
      <c r="I96" s="142"/>
      <c r="J96" s="142"/>
      <c r="K96" s="142"/>
    </row>
    <row r="97" spans="1:11" ht="11.25" customHeight="1">
      <c r="A97" s="171">
        <v>43083</v>
      </c>
      <c r="B97" s="129" t="s">
        <v>3966</v>
      </c>
      <c r="C97" s="184">
        <v>6234.28</v>
      </c>
      <c r="D97" s="16">
        <v>30</v>
      </c>
      <c r="E97" s="184"/>
      <c r="G97" s="181">
        <f t="shared" si="2"/>
        <v>488548.98000000021</v>
      </c>
      <c r="H97" s="141" t="s">
        <v>3967</v>
      </c>
      <c r="I97" s="142"/>
      <c r="J97" s="142"/>
      <c r="K97" s="142"/>
    </row>
    <row r="98" spans="1:11" ht="11.25" customHeight="1">
      <c r="A98" s="3">
        <v>43083</v>
      </c>
      <c r="B98" s="163" t="s">
        <v>3968</v>
      </c>
      <c r="C98" s="183"/>
      <c r="E98" s="183">
        <v>64.7</v>
      </c>
      <c r="F98" s="14">
        <v>19</v>
      </c>
      <c r="G98" s="181">
        <f t="shared" si="2"/>
        <v>488484.2800000002</v>
      </c>
      <c r="H98" s="141"/>
      <c r="I98" s="142"/>
      <c r="J98" s="142"/>
      <c r="K98" s="142"/>
    </row>
    <row r="99" spans="1:11" ht="11.25" customHeight="1">
      <c r="A99" s="7">
        <v>43083</v>
      </c>
      <c r="B99" s="1" t="s">
        <v>3972</v>
      </c>
      <c r="C99" s="13">
        <v>100000</v>
      </c>
      <c r="D99" s="16">
        <v>205</v>
      </c>
      <c r="E99" s="13"/>
      <c r="G99" s="181">
        <f t="shared" si="2"/>
        <v>588484.28000000026</v>
      </c>
      <c r="H99" s="141" t="s">
        <v>3973</v>
      </c>
      <c r="I99" s="142"/>
      <c r="J99" s="142"/>
      <c r="K99" s="142"/>
    </row>
    <row r="100" spans="1:11" ht="11.25" customHeight="1">
      <c r="A100" s="7">
        <v>43083</v>
      </c>
      <c r="B100" s="1" t="s">
        <v>3974</v>
      </c>
      <c r="C100" s="13">
        <v>0</v>
      </c>
      <c r="E100" s="13"/>
      <c r="G100" s="181">
        <f t="shared" si="2"/>
        <v>588484.28000000026</v>
      </c>
      <c r="H100" s="141"/>
      <c r="I100" s="142"/>
      <c r="J100" s="142"/>
      <c r="K100" s="142"/>
    </row>
    <row r="101" spans="1:11" ht="11.25" customHeight="1">
      <c r="A101" s="7">
        <v>43083</v>
      </c>
      <c r="B101" s="188" t="s">
        <v>3975</v>
      </c>
      <c r="C101" s="13">
        <v>243466.9</v>
      </c>
      <c r="D101" s="16">
        <v>206</v>
      </c>
      <c r="E101" s="13"/>
      <c r="G101" s="181">
        <f t="shared" si="2"/>
        <v>831951.18000000028</v>
      </c>
      <c r="H101" s="141" t="s">
        <v>4146</v>
      </c>
      <c r="I101" s="142"/>
      <c r="J101" s="142"/>
      <c r="K101" s="142"/>
    </row>
    <row r="102" spans="1:11" ht="11.25" customHeight="1">
      <c r="A102" s="3">
        <v>43083</v>
      </c>
      <c r="B102" s="164" t="s">
        <v>3969</v>
      </c>
      <c r="C102" s="183"/>
      <c r="E102" s="183">
        <v>10.35</v>
      </c>
      <c r="F102" s="14">
        <v>19</v>
      </c>
      <c r="G102" s="181">
        <f t="shared" si="2"/>
        <v>831940.83000000031</v>
      </c>
      <c r="H102" s="141"/>
      <c r="I102" s="142"/>
      <c r="J102" s="142"/>
      <c r="K102" s="142"/>
    </row>
    <row r="103" spans="1:11" ht="11.25" customHeight="1">
      <c r="A103" s="3">
        <v>43083</v>
      </c>
      <c r="B103" s="163" t="s">
        <v>3970</v>
      </c>
      <c r="C103" s="183"/>
      <c r="E103" s="183">
        <v>35.78</v>
      </c>
      <c r="F103" s="14">
        <v>19</v>
      </c>
      <c r="G103" s="181">
        <f t="shared" si="2"/>
        <v>831905.05000000028</v>
      </c>
      <c r="H103" s="141"/>
      <c r="I103" s="142"/>
      <c r="J103" s="142"/>
      <c r="K103" s="142"/>
    </row>
    <row r="104" spans="1:11" ht="11.25" customHeight="1">
      <c r="A104" s="3">
        <v>43083</v>
      </c>
      <c r="B104" s="164" t="s">
        <v>3971</v>
      </c>
      <c r="C104" s="183"/>
      <c r="E104" s="183">
        <v>5.72</v>
      </c>
      <c r="F104" s="14">
        <v>19</v>
      </c>
      <c r="G104" s="181">
        <f t="shared" si="2"/>
        <v>831899.33000000031</v>
      </c>
      <c r="H104" s="141"/>
      <c r="I104" s="142"/>
      <c r="J104" s="142"/>
      <c r="K104" s="142"/>
    </row>
    <row r="105" spans="1:11" ht="11.25" customHeight="1">
      <c r="A105" s="7">
        <v>43084</v>
      </c>
      <c r="B105" s="1" t="s">
        <v>3976</v>
      </c>
      <c r="C105" s="185">
        <v>13455.02</v>
      </c>
      <c r="D105" s="17">
        <v>34</v>
      </c>
      <c r="E105" s="185"/>
      <c r="F105" s="14"/>
      <c r="G105" s="181">
        <f t="shared" si="2"/>
        <v>845354.35000000033</v>
      </c>
      <c r="H105" s="141" t="s">
        <v>3977</v>
      </c>
      <c r="I105" s="142"/>
      <c r="J105" s="142"/>
      <c r="K105" s="142"/>
    </row>
    <row r="106" spans="1:11" ht="11.25" customHeight="1">
      <c r="A106" s="3">
        <v>43084</v>
      </c>
      <c r="B106" s="4" t="s">
        <v>3978</v>
      </c>
      <c r="C106" s="182"/>
      <c r="D106" s="17"/>
      <c r="E106" s="182">
        <v>288.73</v>
      </c>
      <c r="F106" s="14">
        <v>19</v>
      </c>
      <c r="G106" s="181">
        <f t="shared" si="2"/>
        <v>845065.62000000034</v>
      </c>
      <c r="H106" s="141"/>
      <c r="I106" s="142"/>
      <c r="J106" s="142"/>
      <c r="K106" s="142"/>
    </row>
    <row r="107" spans="1:11">
      <c r="A107" s="7">
        <v>43084</v>
      </c>
      <c r="B107" s="1" t="s">
        <v>3982</v>
      </c>
      <c r="C107" s="186">
        <v>120000</v>
      </c>
      <c r="D107" s="17">
        <v>40</v>
      </c>
      <c r="E107" s="186"/>
      <c r="F107" s="14"/>
      <c r="G107" s="181">
        <f t="shared" si="2"/>
        <v>965065.62000000034</v>
      </c>
      <c r="H107" s="141" t="s">
        <v>3983</v>
      </c>
      <c r="I107" s="142"/>
      <c r="J107" s="142"/>
      <c r="K107" s="142"/>
    </row>
    <row r="108" spans="1:11" ht="11.25" customHeight="1">
      <c r="A108" s="7">
        <v>43084</v>
      </c>
      <c r="B108" s="1" t="s">
        <v>3984</v>
      </c>
      <c r="C108" s="186">
        <v>0</v>
      </c>
      <c r="D108" s="17"/>
      <c r="E108" s="186"/>
      <c r="F108" s="14"/>
      <c r="G108" s="181">
        <f t="shared" si="2"/>
        <v>965065.62000000034</v>
      </c>
      <c r="H108" s="141"/>
      <c r="I108" s="142"/>
      <c r="J108" s="142"/>
      <c r="K108" s="142"/>
    </row>
    <row r="109" spans="1:11">
      <c r="A109" s="7">
        <v>43084</v>
      </c>
      <c r="B109" s="1" t="s">
        <v>3985</v>
      </c>
      <c r="C109" s="186">
        <v>3208.63</v>
      </c>
      <c r="D109" s="17">
        <v>53</v>
      </c>
      <c r="E109" s="186"/>
      <c r="F109" s="14"/>
      <c r="G109" s="181">
        <f t="shared" si="2"/>
        <v>968274.25000000035</v>
      </c>
      <c r="H109" s="141"/>
      <c r="I109" s="142"/>
      <c r="J109" s="142"/>
      <c r="K109" s="142"/>
    </row>
    <row r="110" spans="1:11" ht="11.25" customHeight="1">
      <c r="A110" s="7">
        <v>43084</v>
      </c>
      <c r="B110" s="1" t="s">
        <v>3986</v>
      </c>
      <c r="C110" s="186"/>
      <c r="D110" s="17"/>
      <c r="E110" s="186">
        <v>830125.28</v>
      </c>
      <c r="F110" s="14">
        <v>10</v>
      </c>
      <c r="G110" s="181">
        <f t="shared" si="2"/>
        <v>138148.97000000032</v>
      </c>
      <c r="H110" s="141"/>
      <c r="I110" s="142"/>
      <c r="J110" s="142"/>
      <c r="K110" s="142"/>
    </row>
    <row r="111" spans="1:11" ht="11.25" customHeight="1">
      <c r="A111" s="7">
        <v>43084</v>
      </c>
      <c r="B111" s="1" t="s">
        <v>3987</v>
      </c>
      <c r="C111" s="186">
        <v>185000</v>
      </c>
      <c r="D111" s="17">
        <v>38</v>
      </c>
      <c r="E111" s="186"/>
      <c r="F111" s="14"/>
      <c r="G111" s="181">
        <f t="shared" si="2"/>
        <v>323148.97000000032</v>
      </c>
      <c r="H111" s="141" t="s">
        <v>3988</v>
      </c>
      <c r="I111" s="142"/>
      <c r="J111" s="142"/>
      <c r="K111" s="142"/>
    </row>
    <row r="112" spans="1:11" ht="11.25" customHeight="1">
      <c r="A112" s="7">
        <v>43084</v>
      </c>
      <c r="B112" s="1" t="s">
        <v>3989</v>
      </c>
      <c r="C112" s="186">
        <v>70000</v>
      </c>
      <c r="D112" s="17">
        <v>39</v>
      </c>
      <c r="E112" s="186"/>
      <c r="F112" s="14"/>
      <c r="G112" s="181">
        <f t="shared" si="2"/>
        <v>393148.97000000032</v>
      </c>
      <c r="H112" s="141" t="s">
        <v>3990</v>
      </c>
      <c r="I112" s="142"/>
      <c r="J112" s="142"/>
      <c r="K112" s="142"/>
    </row>
    <row r="113" spans="1:11" ht="11.25" customHeight="1">
      <c r="A113" s="7">
        <v>43084</v>
      </c>
      <c r="B113" s="1" t="s">
        <v>3991</v>
      </c>
      <c r="C113" s="186">
        <v>0</v>
      </c>
      <c r="D113" s="17"/>
      <c r="E113" s="186"/>
      <c r="F113" s="14"/>
      <c r="G113" s="181">
        <f t="shared" si="2"/>
        <v>393148.97000000032</v>
      </c>
      <c r="H113" s="141"/>
      <c r="I113" s="142"/>
      <c r="J113" s="142"/>
      <c r="K113" s="142"/>
    </row>
    <row r="114" spans="1:11" ht="11.25" customHeight="1">
      <c r="A114" s="7">
        <v>43084</v>
      </c>
      <c r="B114" s="1" t="s">
        <v>3992</v>
      </c>
      <c r="C114" s="186">
        <v>5000</v>
      </c>
      <c r="D114" s="17">
        <v>41</v>
      </c>
      <c r="E114" s="186"/>
      <c r="F114" s="14"/>
      <c r="G114" s="181">
        <f t="shared" si="2"/>
        <v>398148.97000000032</v>
      </c>
      <c r="H114" s="141" t="s">
        <v>3993</v>
      </c>
      <c r="I114" s="142"/>
      <c r="J114" s="142"/>
      <c r="K114" s="142"/>
    </row>
    <row r="115" spans="1:11" ht="11.25" customHeight="1">
      <c r="A115" s="7">
        <v>43084</v>
      </c>
      <c r="B115" s="1" t="s">
        <v>3994</v>
      </c>
      <c r="C115" s="186">
        <v>0</v>
      </c>
      <c r="D115" s="17"/>
      <c r="E115" s="186"/>
      <c r="F115" s="14"/>
      <c r="G115" s="181">
        <f t="shared" si="2"/>
        <v>398148.97000000032</v>
      </c>
      <c r="H115" s="141"/>
      <c r="I115" s="142"/>
      <c r="J115" s="142"/>
      <c r="K115" s="142"/>
    </row>
    <row r="116" spans="1:11" ht="11.25" customHeight="1">
      <c r="A116" s="7">
        <v>43084</v>
      </c>
      <c r="B116" s="1" t="s">
        <v>3995</v>
      </c>
      <c r="C116" s="186"/>
      <c r="D116" s="17"/>
      <c r="E116" s="186">
        <v>165000</v>
      </c>
      <c r="F116" s="14">
        <v>11</v>
      </c>
      <c r="G116" s="181">
        <f t="shared" si="2"/>
        <v>233148.97000000032</v>
      </c>
      <c r="H116" s="141"/>
      <c r="I116" s="142"/>
      <c r="J116" s="142"/>
      <c r="K116" s="142"/>
    </row>
    <row r="117" spans="1:11" ht="11.25" customHeight="1">
      <c r="A117" s="7">
        <v>43084</v>
      </c>
      <c r="B117" s="1" t="s">
        <v>3996</v>
      </c>
      <c r="C117" s="186"/>
      <c r="D117" s="17"/>
      <c r="E117" s="186">
        <v>165000</v>
      </c>
      <c r="F117" s="14">
        <v>12</v>
      </c>
      <c r="G117" s="181">
        <f t="shared" si="2"/>
        <v>68148.970000000321</v>
      </c>
      <c r="H117" s="141"/>
      <c r="I117" s="142"/>
      <c r="J117" s="142"/>
      <c r="K117" s="142"/>
    </row>
    <row r="118" spans="1:11" ht="11.25" customHeight="1">
      <c r="A118" s="7">
        <v>43084</v>
      </c>
      <c r="B118" s="1" t="s">
        <v>3997</v>
      </c>
      <c r="C118" s="186">
        <v>156000</v>
      </c>
      <c r="D118" s="17">
        <v>87</v>
      </c>
      <c r="E118" s="186"/>
      <c r="F118" s="14"/>
      <c r="G118" s="181">
        <f t="shared" si="2"/>
        <v>224148.97000000032</v>
      </c>
      <c r="H118" s="141"/>
      <c r="I118" s="142"/>
      <c r="J118" s="142"/>
      <c r="K118" s="142"/>
    </row>
    <row r="119" spans="1:11" ht="11.25" customHeight="1">
      <c r="A119" s="7">
        <v>43084</v>
      </c>
      <c r="B119" s="1" t="s">
        <v>3998</v>
      </c>
      <c r="C119" s="186">
        <v>0</v>
      </c>
      <c r="D119" s="17"/>
      <c r="E119" s="186"/>
      <c r="F119" s="14"/>
      <c r="G119" s="181">
        <f t="shared" si="2"/>
        <v>224148.97000000032</v>
      </c>
      <c r="H119" s="141"/>
      <c r="I119" s="142"/>
      <c r="J119" s="142"/>
      <c r="K119" s="142"/>
    </row>
    <row r="120" spans="1:11" ht="11.25" customHeight="1">
      <c r="A120" s="7">
        <v>43084</v>
      </c>
      <c r="B120" s="1" t="s">
        <v>3999</v>
      </c>
      <c r="C120" s="186">
        <v>89000</v>
      </c>
      <c r="D120" s="17">
        <v>86</v>
      </c>
      <c r="E120" s="186"/>
      <c r="F120" s="14"/>
      <c r="G120" s="181">
        <f t="shared" si="2"/>
        <v>313148.97000000032</v>
      </c>
      <c r="H120" s="141"/>
      <c r="I120" s="142"/>
      <c r="J120" s="142"/>
      <c r="K120" s="142"/>
    </row>
    <row r="121" spans="1:11" ht="11.25" customHeight="1">
      <c r="A121" s="7">
        <v>43084</v>
      </c>
      <c r="B121" s="1" t="s">
        <v>4000</v>
      </c>
      <c r="C121" s="186">
        <v>0</v>
      </c>
      <c r="D121" s="17"/>
      <c r="E121" s="186"/>
      <c r="F121" s="14"/>
      <c r="G121" s="181">
        <f t="shared" si="2"/>
        <v>313148.97000000032</v>
      </c>
      <c r="H121" s="141"/>
      <c r="I121" s="142"/>
      <c r="J121" s="142"/>
      <c r="K121" s="142"/>
    </row>
    <row r="122" spans="1:11" ht="11.25" customHeight="1">
      <c r="A122" s="7">
        <v>43084</v>
      </c>
      <c r="B122" s="1" t="s">
        <v>4001</v>
      </c>
      <c r="C122" s="186">
        <v>50000</v>
      </c>
      <c r="D122" s="17">
        <v>45</v>
      </c>
      <c r="E122" s="186"/>
      <c r="F122" s="14"/>
      <c r="G122" s="181">
        <f t="shared" si="2"/>
        <v>363148.97000000032</v>
      </c>
      <c r="H122" s="141" t="s">
        <v>4002</v>
      </c>
      <c r="I122" s="142"/>
      <c r="J122" s="142"/>
      <c r="K122" s="142"/>
    </row>
    <row r="123" spans="1:11" ht="11.25" customHeight="1">
      <c r="A123" s="3">
        <v>43084</v>
      </c>
      <c r="B123" s="6" t="s">
        <v>3979</v>
      </c>
      <c r="C123" s="182"/>
      <c r="D123" s="17"/>
      <c r="E123" s="182">
        <v>46.2</v>
      </c>
      <c r="F123" s="14">
        <v>19</v>
      </c>
      <c r="G123" s="181">
        <f t="shared" si="2"/>
        <v>363102.77000000031</v>
      </c>
      <c r="H123" s="141"/>
      <c r="I123" s="142"/>
      <c r="J123" s="142"/>
      <c r="K123" s="142"/>
    </row>
    <row r="124" spans="1:11" ht="11.25" customHeight="1">
      <c r="A124" s="3">
        <v>43084</v>
      </c>
      <c r="B124" s="4" t="s">
        <v>3980</v>
      </c>
      <c r="C124" s="182"/>
      <c r="D124" s="17"/>
      <c r="E124" s="182">
        <v>1.65</v>
      </c>
      <c r="F124" s="14">
        <v>19</v>
      </c>
      <c r="G124" s="181">
        <f t="shared" si="2"/>
        <v>363101.12000000029</v>
      </c>
      <c r="H124" s="141"/>
      <c r="I124" s="142"/>
      <c r="J124" s="142"/>
      <c r="K124" s="142"/>
    </row>
    <row r="125" spans="1:11" ht="11.25" customHeight="1">
      <c r="A125" s="3">
        <v>43084</v>
      </c>
      <c r="B125" s="6" t="s">
        <v>3981</v>
      </c>
      <c r="C125" s="182"/>
      <c r="D125" s="17"/>
      <c r="E125" s="182">
        <v>0.26</v>
      </c>
      <c r="F125" s="14">
        <v>19</v>
      </c>
      <c r="G125" s="181">
        <f t="shared" si="2"/>
        <v>363100.86000000028</v>
      </c>
      <c r="H125" s="141"/>
      <c r="I125" s="142"/>
      <c r="J125" s="142"/>
      <c r="K125" s="142"/>
    </row>
    <row r="126" spans="1:11" ht="11.25" customHeight="1">
      <c r="A126" s="7">
        <v>43087</v>
      </c>
      <c r="B126" s="1" t="s">
        <v>4003</v>
      </c>
      <c r="C126" s="13">
        <v>55600</v>
      </c>
      <c r="D126" s="16">
        <v>43</v>
      </c>
      <c r="E126" s="13"/>
      <c r="F126" s="14"/>
      <c r="G126" s="181">
        <f t="shared" si="2"/>
        <v>418700.86000000028</v>
      </c>
      <c r="H126" s="141" t="s">
        <v>4004</v>
      </c>
      <c r="I126" s="142"/>
      <c r="J126" s="142"/>
      <c r="K126" s="142"/>
    </row>
    <row r="127" spans="1:11" ht="11.25" customHeight="1">
      <c r="A127" s="7">
        <v>43087</v>
      </c>
      <c r="B127" s="1" t="s">
        <v>4005</v>
      </c>
      <c r="C127" s="13">
        <v>55579.99</v>
      </c>
      <c r="D127" s="16">
        <v>36</v>
      </c>
      <c r="E127" s="13"/>
      <c r="F127" s="14"/>
      <c r="G127" s="181">
        <f t="shared" si="2"/>
        <v>474280.85000000027</v>
      </c>
      <c r="H127" s="141" t="s">
        <v>4006</v>
      </c>
      <c r="I127" s="142"/>
      <c r="J127" s="142"/>
      <c r="K127" s="142"/>
    </row>
    <row r="128" spans="1:11" ht="11.25" customHeight="1">
      <c r="A128" s="3">
        <v>43087</v>
      </c>
      <c r="B128" s="4" t="s">
        <v>4007</v>
      </c>
      <c r="C128" s="183"/>
      <c r="E128" s="183">
        <v>23.1</v>
      </c>
      <c r="F128" s="14">
        <v>19</v>
      </c>
      <c r="G128" s="181">
        <f t="shared" si="2"/>
        <v>474257.75000000029</v>
      </c>
      <c r="H128" s="141"/>
      <c r="I128" s="142"/>
      <c r="J128" s="142"/>
      <c r="K128" s="142"/>
    </row>
    <row r="129" spans="1:11">
      <c r="A129" s="7">
        <v>43087</v>
      </c>
      <c r="B129" s="1" t="s">
        <v>4011</v>
      </c>
      <c r="C129" s="13">
        <v>101908.62</v>
      </c>
      <c r="D129" s="16">
        <v>42</v>
      </c>
      <c r="E129" s="13"/>
      <c r="F129" s="14"/>
      <c r="G129" s="181">
        <f t="shared" si="2"/>
        <v>576166.37000000034</v>
      </c>
      <c r="H129" s="141" t="s">
        <v>4012</v>
      </c>
      <c r="I129" s="142"/>
      <c r="J129" s="142"/>
      <c r="K129" s="142"/>
    </row>
    <row r="130" spans="1:11" ht="11.25" customHeight="1">
      <c r="A130" s="3">
        <v>43087</v>
      </c>
      <c r="B130" s="4" t="s">
        <v>4008</v>
      </c>
      <c r="C130" s="183"/>
      <c r="E130" s="183">
        <v>1160.52</v>
      </c>
      <c r="F130" s="14">
        <v>19</v>
      </c>
      <c r="G130" s="181">
        <f t="shared" si="2"/>
        <v>575005.85000000033</v>
      </c>
      <c r="H130" s="141"/>
      <c r="I130" s="142"/>
      <c r="J130" s="142"/>
      <c r="K130" s="142"/>
    </row>
    <row r="131" spans="1:11" ht="11.25" customHeight="1">
      <c r="A131" s="3">
        <v>43087</v>
      </c>
      <c r="B131" s="6" t="s">
        <v>4009</v>
      </c>
      <c r="C131" s="183"/>
      <c r="E131" s="183">
        <v>185.68</v>
      </c>
      <c r="F131" s="14">
        <v>19</v>
      </c>
      <c r="G131" s="181">
        <f t="shared" si="2"/>
        <v>574820.17000000027</v>
      </c>
      <c r="H131" s="141"/>
      <c r="I131" s="142"/>
      <c r="J131" s="142"/>
      <c r="K131" s="142"/>
    </row>
    <row r="132" spans="1:11" ht="11.25" customHeight="1">
      <c r="A132" s="3">
        <v>43087</v>
      </c>
      <c r="B132" s="6" t="s">
        <v>4010</v>
      </c>
      <c r="C132" s="183"/>
      <c r="E132" s="183">
        <v>3.7</v>
      </c>
      <c r="F132" s="14">
        <v>19</v>
      </c>
      <c r="G132" s="181">
        <f t="shared" ref="G132:G195" si="3">+G131+C132-E132</f>
        <v>574816.47000000032</v>
      </c>
      <c r="H132" s="141"/>
      <c r="I132" s="142"/>
      <c r="J132" s="142"/>
      <c r="K132" s="142"/>
    </row>
    <row r="133" spans="1:11" ht="11.25" customHeight="1">
      <c r="A133" s="3">
        <v>43087</v>
      </c>
      <c r="B133" s="4" t="s">
        <v>4013</v>
      </c>
      <c r="C133" s="183"/>
      <c r="E133" s="183">
        <v>1996.42</v>
      </c>
      <c r="F133" s="14">
        <v>19</v>
      </c>
      <c r="G133" s="181">
        <f t="shared" si="3"/>
        <v>572820.05000000028</v>
      </c>
      <c r="H133" s="141"/>
      <c r="I133" s="142"/>
      <c r="J133" s="142"/>
      <c r="K133" s="142"/>
    </row>
    <row r="134" spans="1:11">
      <c r="A134" s="7">
        <v>43087</v>
      </c>
      <c r="B134" s="1" t="s">
        <v>4017</v>
      </c>
      <c r="C134" s="185">
        <v>5854</v>
      </c>
      <c r="D134" s="17">
        <v>37</v>
      </c>
      <c r="E134" s="185"/>
      <c r="F134" s="14"/>
      <c r="G134" s="181">
        <f t="shared" si="3"/>
        <v>578674.05000000028</v>
      </c>
      <c r="H134" s="141" t="s">
        <v>4018</v>
      </c>
      <c r="I134" s="142"/>
      <c r="J134" s="142"/>
      <c r="K134" s="142"/>
    </row>
    <row r="135" spans="1:11" ht="11.25" customHeight="1">
      <c r="A135" s="7">
        <v>43087</v>
      </c>
      <c r="B135" s="1" t="s">
        <v>4019</v>
      </c>
      <c r="C135" s="185">
        <v>0</v>
      </c>
      <c r="D135" s="17"/>
      <c r="E135" s="185"/>
      <c r="F135" s="14"/>
      <c r="G135" s="181">
        <f t="shared" si="3"/>
        <v>578674.05000000028</v>
      </c>
      <c r="H135" s="141"/>
      <c r="I135" s="142"/>
      <c r="J135" s="142"/>
      <c r="K135" s="142"/>
    </row>
    <row r="136" spans="1:11">
      <c r="A136" s="7">
        <v>43087</v>
      </c>
      <c r="B136" s="1" t="s">
        <v>4020</v>
      </c>
      <c r="C136" s="185">
        <v>1995</v>
      </c>
      <c r="D136" s="17">
        <v>35</v>
      </c>
      <c r="E136" s="185"/>
      <c r="F136" s="14"/>
      <c r="G136" s="181">
        <f t="shared" si="3"/>
        <v>580669.05000000028</v>
      </c>
      <c r="H136" s="141" t="s">
        <v>4021</v>
      </c>
      <c r="I136" s="142"/>
      <c r="J136" s="142"/>
      <c r="K136" s="142"/>
    </row>
    <row r="137" spans="1:11" ht="11.25" customHeight="1">
      <c r="A137" s="7">
        <v>43087</v>
      </c>
      <c r="B137" s="1" t="s">
        <v>4022</v>
      </c>
      <c r="C137" s="185">
        <v>0</v>
      </c>
      <c r="D137" s="17"/>
      <c r="E137" s="185"/>
      <c r="F137" s="14"/>
      <c r="G137" s="181">
        <f t="shared" si="3"/>
        <v>580669.05000000028</v>
      </c>
      <c r="H137" s="141"/>
      <c r="I137" s="142"/>
      <c r="J137" s="142"/>
      <c r="K137" s="142"/>
    </row>
    <row r="138" spans="1:11" ht="11.25" customHeight="1">
      <c r="A138" s="7">
        <v>43087</v>
      </c>
      <c r="B138" s="1" t="s">
        <v>4023</v>
      </c>
      <c r="C138" s="185">
        <v>2485</v>
      </c>
      <c r="D138" s="17">
        <v>50</v>
      </c>
      <c r="E138" s="185"/>
      <c r="F138" s="14"/>
      <c r="G138" s="181">
        <f t="shared" si="3"/>
        <v>583154.05000000028</v>
      </c>
      <c r="H138" s="141"/>
      <c r="I138" s="142"/>
      <c r="J138" s="142"/>
      <c r="K138" s="142"/>
    </row>
    <row r="139" spans="1:11" ht="11.25" customHeight="1">
      <c r="A139" s="7">
        <v>43087</v>
      </c>
      <c r="B139" s="1" t="s">
        <v>4024</v>
      </c>
      <c r="C139" s="185"/>
      <c r="D139" s="17"/>
      <c r="E139" s="185">
        <v>562125.28</v>
      </c>
      <c r="F139" s="14">
        <v>13</v>
      </c>
      <c r="G139" s="181">
        <f t="shared" si="3"/>
        <v>21028.770000000251</v>
      </c>
      <c r="H139" s="141"/>
      <c r="I139" s="142"/>
      <c r="J139" s="142"/>
      <c r="K139" s="142"/>
    </row>
    <row r="140" spans="1:11" ht="11.25" customHeight="1">
      <c r="A140" s="7">
        <v>43087</v>
      </c>
      <c r="B140" s="1" t="s">
        <v>4025</v>
      </c>
      <c r="C140" s="185">
        <v>10000</v>
      </c>
      <c r="D140" s="17">
        <v>47</v>
      </c>
      <c r="E140" s="185"/>
      <c r="F140" s="14"/>
      <c r="G140" s="181">
        <f t="shared" si="3"/>
        <v>31028.770000000251</v>
      </c>
      <c r="H140" s="141"/>
      <c r="I140" s="142"/>
      <c r="J140" s="142"/>
      <c r="K140" s="142"/>
    </row>
    <row r="141" spans="1:11" ht="11.25" customHeight="1">
      <c r="A141" s="7">
        <v>43087</v>
      </c>
      <c r="B141" s="1" t="s">
        <v>4026</v>
      </c>
      <c r="C141" s="185">
        <v>2145</v>
      </c>
      <c r="D141" s="17">
        <v>56</v>
      </c>
      <c r="E141" s="185"/>
      <c r="F141" s="14"/>
      <c r="G141" s="181">
        <f t="shared" si="3"/>
        <v>33173.770000000251</v>
      </c>
      <c r="H141" s="141" t="s">
        <v>4027</v>
      </c>
      <c r="I141" s="142"/>
      <c r="J141" s="142"/>
      <c r="K141" s="142" t="s">
        <v>2455</v>
      </c>
    </row>
    <row r="142" spans="1:11" ht="11.25" customHeight="1">
      <c r="A142" s="3">
        <v>43087</v>
      </c>
      <c r="B142" s="6" t="s">
        <v>4014</v>
      </c>
      <c r="C142" s="183"/>
      <c r="E142" s="183">
        <v>319.43</v>
      </c>
      <c r="F142" s="14">
        <v>19</v>
      </c>
      <c r="G142" s="181">
        <f t="shared" si="3"/>
        <v>32854.340000000251</v>
      </c>
      <c r="H142" s="141"/>
      <c r="I142" s="142"/>
      <c r="J142" s="142"/>
      <c r="K142" s="142"/>
    </row>
    <row r="143" spans="1:11" ht="11.25" customHeight="1">
      <c r="A143" s="3">
        <v>43087</v>
      </c>
      <c r="B143" s="4" t="s">
        <v>4015</v>
      </c>
      <c r="C143" s="183"/>
      <c r="E143" s="183">
        <v>108.98</v>
      </c>
      <c r="F143" s="14">
        <v>19</v>
      </c>
      <c r="G143" s="181">
        <f t="shared" si="3"/>
        <v>32745.360000000252</v>
      </c>
      <c r="H143" s="141"/>
      <c r="I143" s="142"/>
      <c r="J143" s="142"/>
      <c r="K143" s="142"/>
    </row>
    <row r="144" spans="1:11" ht="11.25" customHeight="1">
      <c r="A144" s="3">
        <v>43087</v>
      </c>
      <c r="B144" s="6" t="s">
        <v>4016</v>
      </c>
      <c r="C144" s="183"/>
      <c r="E144" s="183">
        <v>17.440000000000001</v>
      </c>
      <c r="F144" s="14">
        <v>19</v>
      </c>
      <c r="G144" s="181">
        <f t="shared" si="3"/>
        <v>32727.920000000253</v>
      </c>
      <c r="H144" s="141"/>
      <c r="I144" s="142"/>
      <c r="J144" s="142"/>
      <c r="K144" s="142"/>
    </row>
    <row r="145" spans="1:11">
      <c r="A145" s="7">
        <v>43088</v>
      </c>
      <c r="B145" s="1" t="s">
        <v>4029</v>
      </c>
      <c r="C145" s="185">
        <v>7136.7</v>
      </c>
      <c r="D145" s="17">
        <v>46</v>
      </c>
      <c r="E145" s="185"/>
      <c r="F145" s="14"/>
      <c r="G145" s="181">
        <f t="shared" si="3"/>
        <v>39864.62000000025</v>
      </c>
      <c r="H145" s="141"/>
      <c r="I145" s="142"/>
      <c r="J145" s="142"/>
      <c r="K145" s="142"/>
    </row>
    <row r="146" spans="1:11" ht="11.25" customHeight="1">
      <c r="A146" s="3">
        <v>43088</v>
      </c>
      <c r="B146" s="4" t="s">
        <v>4028</v>
      </c>
      <c r="C146" s="182"/>
      <c r="D146" s="17"/>
      <c r="E146" s="182">
        <v>124.13</v>
      </c>
      <c r="F146" s="14">
        <v>19</v>
      </c>
      <c r="G146" s="181">
        <f t="shared" si="3"/>
        <v>39740.490000000253</v>
      </c>
      <c r="H146" s="141"/>
      <c r="I146" s="142"/>
      <c r="J146" s="142"/>
      <c r="K146" s="142"/>
    </row>
    <row r="147" spans="1:11">
      <c r="A147" s="7">
        <v>43088</v>
      </c>
      <c r="B147" s="1" t="s">
        <v>4033</v>
      </c>
      <c r="C147" s="185">
        <v>224000</v>
      </c>
      <c r="D147" s="17">
        <v>48</v>
      </c>
      <c r="E147" s="185"/>
      <c r="F147" s="14"/>
      <c r="G147" s="181">
        <f t="shared" si="3"/>
        <v>263740.49000000022</v>
      </c>
      <c r="H147" s="141"/>
      <c r="I147" s="142"/>
      <c r="J147" s="142"/>
      <c r="K147" s="142"/>
    </row>
    <row r="148" spans="1:11" ht="11.25" customHeight="1">
      <c r="A148" s="7">
        <v>43088</v>
      </c>
      <c r="B148" s="1" t="s">
        <v>4034</v>
      </c>
      <c r="C148" s="185">
        <v>0</v>
      </c>
      <c r="D148" s="17"/>
      <c r="E148" s="185"/>
      <c r="F148" s="14"/>
      <c r="G148" s="181">
        <f t="shared" si="3"/>
        <v>263740.49000000022</v>
      </c>
      <c r="H148" s="141"/>
      <c r="I148" s="142"/>
      <c r="J148" s="142"/>
      <c r="K148" s="142"/>
    </row>
    <row r="149" spans="1:11" ht="11.25" customHeight="1">
      <c r="A149" s="7">
        <v>43088</v>
      </c>
      <c r="B149" s="1" t="s">
        <v>4035</v>
      </c>
      <c r="C149" s="8"/>
      <c r="D149" s="17"/>
      <c r="E149" s="8">
        <v>253125.28</v>
      </c>
      <c r="F149" s="14">
        <v>14</v>
      </c>
      <c r="G149" s="180">
        <f t="shared" si="3"/>
        <v>10615.210000000225</v>
      </c>
      <c r="H149" s="141"/>
      <c r="I149" s="142"/>
      <c r="J149" s="142"/>
      <c r="K149" s="142"/>
    </row>
    <row r="150" spans="1:11" ht="11.25" customHeight="1">
      <c r="A150" s="7">
        <v>43088</v>
      </c>
      <c r="B150" s="1" t="s">
        <v>4036</v>
      </c>
      <c r="C150" s="8">
        <v>696</v>
      </c>
      <c r="D150" s="17"/>
      <c r="E150" s="8"/>
      <c r="F150" s="14"/>
      <c r="G150" s="180">
        <f t="shared" si="3"/>
        <v>11311.210000000225</v>
      </c>
      <c r="H150" s="141"/>
      <c r="I150" s="142"/>
      <c r="J150" s="142"/>
      <c r="K150" s="142"/>
    </row>
    <row r="151" spans="1:11" ht="11.25" customHeight="1">
      <c r="A151" s="7">
        <v>43088</v>
      </c>
      <c r="B151" s="1" t="s">
        <v>4037</v>
      </c>
      <c r="C151" s="8">
        <v>50224.17</v>
      </c>
      <c r="D151" s="17">
        <v>51</v>
      </c>
      <c r="E151" s="8"/>
      <c r="F151" s="14"/>
      <c r="G151" s="180">
        <f t="shared" si="3"/>
        <v>61535.380000000223</v>
      </c>
      <c r="H151" s="141" t="s">
        <v>4038</v>
      </c>
      <c r="I151" s="142"/>
      <c r="J151" s="149" t="s">
        <v>4039</v>
      </c>
      <c r="K151" s="142"/>
    </row>
    <row r="152" spans="1:11" ht="11.25" customHeight="1">
      <c r="A152" s="3">
        <v>43088</v>
      </c>
      <c r="B152" s="6" t="s">
        <v>4030</v>
      </c>
      <c r="C152" s="182"/>
      <c r="D152" s="17"/>
      <c r="E152" s="182">
        <v>19.86</v>
      </c>
      <c r="F152" s="14">
        <v>19</v>
      </c>
      <c r="G152" s="181">
        <f t="shared" si="3"/>
        <v>61515.520000000222</v>
      </c>
      <c r="H152" s="141"/>
      <c r="I152" s="142"/>
      <c r="J152" s="142"/>
      <c r="K152" s="142"/>
    </row>
    <row r="153" spans="1:11" ht="11.25" customHeight="1">
      <c r="A153" s="3">
        <v>43088</v>
      </c>
      <c r="B153" s="4" t="s">
        <v>4031</v>
      </c>
      <c r="C153" s="182"/>
      <c r="D153" s="17"/>
      <c r="E153" s="182">
        <v>15.58</v>
      </c>
      <c r="F153" s="14">
        <v>19</v>
      </c>
      <c r="G153" s="181">
        <f t="shared" si="3"/>
        <v>61499.940000000221</v>
      </c>
      <c r="H153" s="141"/>
      <c r="I153" s="142"/>
      <c r="J153" s="142"/>
      <c r="K153" s="142"/>
    </row>
    <row r="154" spans="1:11" ht="11.25" customHeight="1">
      <c r="A154" s="3">
        <v>43088</v>
      </c>
      <c r="B154" s="6" t="s">
        <v>4032</v>
      </c>
      <c r="C154" s="182"/>
      <c r="D154" s="17"/>
      <c r="E154" s="182">
        <v>2.5</v>
      </c>
      <c r="F154" s="14">
        <v>19</v>
      </c>
      <c r="G154" s="181">
        <f t="shared" si="3"/>
        <v>61497.440000000221</v>
      </c>
      <c r="H154" s="141"/>
      <c r="I154" s="142"/>
      <c r="J154" s="142"/>
      <c r="K154" s="142"/>
    </row>
    <row r="155" spans="1:11" ht="11.25" customHeight="1">
      <c r="A155" s="7">
        <v>43089</v>
      </c>
      <c r="B155" s="1" t="s">
        <v>4040</v>
      </c>
      <c r="C155" s="8">
        <v>567200</v>
      </c>
      <c r="D155" s="17">
        <v>88</v>
      </c>
      <c r="E155" s="8"/>
      <c r="F155" s="14"/>
      <c r="G155" s="180">
        <f t="shared" si="3"/>
        <v>628697.44000000018</v>
      </c>
      <c r="H155" s="141"/>
      <c r="I155" s="142"/>
      <c r="J155" s="149"/>
      <c r="K155" s="142"/>
    </row>
    <row r="156" spans="1:11" ht="11.25" customHeight="1">
      <c r="A156" s="7">
        <v>43089</v>
      </c>
      <c r="B156" s="1" t="s">
        <v>4041</v>
      </c>
      <c r="C156" s="8">
        <v>22531.33</v>
      </c>
      <c r="D156" s="17">
        <v>49</v>
      </c>
      <c r="E156" s="8"/>
      <c r="F156" s="14"/>
      <c r="G156" s="180">
        <f t="shared" si="3"/>
        <v>651228.77000000014</v>
      </c>
      <c r="H156" s="141"/>
      <c r="I156" s="142"/>
      <c r="J156" s="142"/>
      <c r="K156" s="142"/>
    </row>
    <row r="157" spans="1:11" ht="11.25" customHeight="1">
      <c r="A157" s="3">
        <v>43089</v>
      </c>
      <c r="B157" s="4" t="s">
        <v>4042</v>
      </c>
      <c r="C157" s="5"/>
      <c r="D157" s="17"/>
      <c r="E157" s="5">
        <v>156.57</v>
      </c>
      <c r="F157" s="14">
        <v>19</v>
      </c>
      <c r="G157" s="180">
        <f t="shared" si="3"/>
        <v>651072.20000000019</v>
      </c>
      <c r="H157" s="141"/>
      <c r="I157" s="142"/>
      <c r="J157" s="142"/>
      <c r="K157" s="142"/>
    </row>
    <row r="158" spans="1:11" ht="11.25" customHeight="1">
      <c r="A158" s="7">
        <v>43089</v>
      </c>
      <c r="B158" s="1" t="s">
        <v>4046</v>
      </c>
      <c r="C158" s="8">
        <v>40000</v>
      </c>
      <c r="D158" s="17"/>
      <c r="E158" s="8"/>
      <c r="F158" s="14"/>
      <c r="G158" s="180">
        <f t="shared" si="3"/>
        <v>691072.20000000019</v>
      </c>
      <c r="H158" s="141"/>
      <c r="I158" s="142"/>
      <c r="J158" s="142"/>
      <c r="K158" s="142"/>
    </row>
    <row r="159" spans="1:11" ht="11.25" customHeight="1">
      <c r="A159" s="7">
        <v>43089</v>
      </c>
      <c r="B159" s="1" t="s">
        <v>4047</v>
      </c>
      <c r="C159" s="8">
        <v>1</v>
      </c>
      <c r="D159" s="17"/>
      <c r="E159" s="8"/>
      <c r="F159" s="14"/>
      <c r="G159" s="180">
        <f t="shared" si="3"/>
        <v>691073.20000000019</v>
      </c>
      <c r="H159" s="141"/>
      <c r="I159" s="142"/>
      <c r="J159" s="142"/>
      <c r="K159" s="142"/>
    </row>
    <row r="160" spans="1:11">
      <c r="A160" s="7">
        <v>43089</v>
      </c>
      <c r="B160" s="1" t="s">
        <v>4048</v>
      </c>
      <c r="C160" s="8">
        <v>1160</v>
      </c>
      <c r="D160" s="17">
        <v>58</v>
      </c>
      <c r="E160" s="8"/>
      <c r="F160" s="14"/>
      <c r="G160" s="180">
        <f t="shared" si="3"/>
        <v>692233.20000000019</v>
      </c>
      <c r="H160" s="141"/>
      <c r="I160" s="142"/>
      <c r="J160" s="142"/>
      <c r="K160" s="142"/>
    </row>
    <row r="161" spans="1:11" ht="11.25" customHeight="1">
      <c r="A161" s="7">
        <v>43089</v>
      </c>
      <c r="B161" s="1" t="s">
        <v>4049</v>
      </c>
      <c r="C161" s="8">
        <v>100070.38</v>
      </c>
      <c r="D161" s="17">
        <v>54</v>
      </c>
      <c r="E161" s="8"/>
      <c r="F161" s="14"/>
      <c r="G161" s="180">
        <f t="shared" si="3"/>
        <v>792303.58000000019</v>
      </c>
      <c r="H161" s="141"/>
      <c r="I161" s="142"/>
      <c r="J161" s="142"/>
      <c r="K161" s="142"/>
    </row>
    <row r="162" spans="1:11" ht="11.25" customHeight="1">
      <c r="A162" s="7">
        <v>43089</v>
      </c>
      <c r="B162" s="1" t="s">
        <v>4050</v>
      </c>
      <c r="C162" s="8">
        <v>100000</v>
      </c>
      <c r="D162" s="17"/>
      <c r="E162" s="8"/>
      <c r="F162" s="14"/>
      <c r="G162" s="180">
        <f t="shared" si="3"/>
        <v>892303.58000000019</v>
      </c>
      <c r="H162" s="141" t="s">
        <v>4051</v>
      </c>
      <c r="I162" s="142" t="s">
        <v>2100</v>
      </c>
      <c r="J162" s="142"/>
      <c r="K162" s="142"/>
    </row>
    <row r="163" spans="1:11" ht="11.25" customHeight="1">
      <c r="A163" s="7">
        <v>43089</v>
      </c>
      <c r="B163" s="1" t="s">
        <v>4052</v>
      </c>
      <c r="C163" s="8">
        <v>5582</v>
      </c>
      <c r="D163" s="17">
        <v>83</v>
      </c>
      <c r="E163" s="8"/>
      <c r="F163" s="14"/>
      <c r="G163" s="180">
        <f t="shared" si="3"/>
        <v>897885.58000000019</v>
      </c>
      <c r="H163" s="141"/>
      <c r="I163" s="142"/>
      <c r="J163" s="142"/>
      <c r="K163" s="142"/>
    </row>
    <row r="164" spans="1:11" ht="11.25" customHeight="1">
      <c r="A164" s="3">
        <v>43089</v>
      </c>
      <c r="B164" s="6" t="s">
        <v>4043</v>
      </c>
      <c r="C164" s="5"/>
      <c r="D164" s="17"/>
      <c r="E164" s="5">
        <v>25.05</v>
      </c>
      <c r="F164" s="14">
        <v>19</v>
      </c>
      <c r="G164" s="180">
        <f t="shared" si="3"/>
        <v>897860.53000000014</v>
      </c>
      <c r="H164" s="141"/>
      <c r="I164" s="142"/>
      <c r="J164" s="142"/>
      <c r="K164" s="142"/>
    </row>
    <row r="165" spans="1:11" ht="11.25" customHeight="1">
      <c r="A165" s="3">
        <v>43089</v>
      </c>
      <c r="B165" s="4" t="s">
        <v>4044</v>
      </c>
      <c r="C165" s="5"/>
      <c r="D165" s="17"/>
      <c r="E165" s="5">
        <v>168.48</v>
      </c>
      <c r="F165" s="14">
        <v>19</v>
      </c>
      <c r="G165" s="180">
        <f t="shared" si="3"/>
        <v>897692.05000000016</v>
      </c>
      <c r="H165" s="141"/>
      <c r="I165" s="142"/>
      <c r="J165" s="142"/>
      <c r="K165" s="142"/>
    </row>
    <row r="166" spans="1:11" ht="11.25" customHeight="1">
      <c r="A166" s="3">
        <v>43089</v>
      </c>
      <c r="B166" s="6" t="s">
        <v>4045</v>
      </c>
      <c r="C166" s="5"/>
      <c r="D166" s="17"/>
      <c r="E166" s="5">
        <v>26.96</v>
      </c>
      <c r="F166" s="14">
        <v>19</v>
      </c>
      <c r="G166" s="180">
        <f t="shared" si="3"/>
        <v>897665.0900000002</v>
      </c>
      <c r="H166" s="141"/>
      <c r="I166" s="142"/>
      <c r="J166" s="142"/>
      <c r="K166" s="142"/>
    </row>
    <row r="167" spans="1:11" ht="11.25" customHeight="1">
      <c r="A167" s="7">
        <v>43090</v>
      </c>
      <c r="B167" s="1" t="s">
        <v>4053</v>
      </c>
      <c r="C167" s="8">
        <v>17397.66</v>
      </c>
      <c r="D167" s="17">
        <v>52</v>
      </c>
      <c r="E167" s="8"/>
      <c r="F167" s="14"/>
      <c r="G167" s="180">
        <f t="shared" si="3"/>
        <v>915062.75000000023</v>
      </c>
      <c r="H167" s="141"/>
      <c r="I167" s="142"/>
      <c r="J167" s="142"/>
      <c r="K167" s="142"/>
    </row>
    <row r="168" spans="1:11" ht="11.25" customHeight="1">
      <c r="A168" s="3">
        <v>43090</v>
      </c>
      <c r="B168" s="4" t="s">
        <v>4054</v>
      </c>
      <c r="C168" s="5"/>
      <c r="D168" s="17"/>
      <c r="E168" s="5">
        <v>159.9</v>
      </c>
      <c r="F168" s="14">
        <v>19</v>
      </c>
      <c r="G168" s="5">
        <f t="shared" si="3"/>
        <v>914902.85000000021</v>
      </c>
      <c r="H168" s="141"/>
      <c r="I168" s="142"/>
      <c r="J168" s="142"/>
      <c r="K168" s="142"/>
    </row>
    <row r="169" spans="1:11">
      <c r="A169" s="7">
        <v>43090</v>
      </c>
      <c r="B169" s="1" t="s">
        <v>4058</v>
      </c>
      <c r="C169" s="8">
        <v>2500</v>
      </c>
      <c r="D169" s="17">
        <v>55</v>
      </c>
      <c r="E169" s="8"/>
      <c r="F169" s="14"/>
      <c r="G169" s="180">
        <f t="shared" si="3"/>
        <v>917402.85000000021</v>
      </c>
      <c r="H169" s="141" t="s">
        <v>4051</v>
      </c>
      <c r="I169" s="142"/>
      <c r="J169" s="142"/>
      <c r="K169" s="142"/>
    </row>
    <row r="170" spans="1:11" ht="11.25" customHeight="1">
      <c r="A170" s="171">
        <v>43090</v>
      </c>
      <c r="B170" s="129" t="s">
        <v>4059</v>
      </c>
      <c r="C170" s="181"/>
      <c r="E170" s="181">
        <v>887125.28</v>
      </c>
      <c r="F170" s="15">
        <v>15</v>
      </c>
      <c r="G170" s="180">
        <f t="shared" si="3"/>
        <v>30277.570000000182</v>
      </c>
      <c r="H170" s="141"/>
      <c r="I170" s="142"/>
      <c r="J170" s="142"/>
      <c r="K170" s="142"/>
    </row>
    <row r="171" spans="1:11">
      <c r="A171" s="171">
        <v>43090</v>
      </c>
      <c r="B171" s="129" t="s">
        <v>4060</v>
      </c>
      <c r="C171" s="181">
        <v>125070</v>
      </c>
      <c r="D171" s="16">
        <v>57</v>
      </c>
      <c r="E171" s="181"/>
      <c r="G171" s="5">
        <f t="shared" si="3"/>
        <v>155347.57000000018</v>
      </c>
      <c r="H171" s="141" t="s">
        <v>4061</v>
      </c>
      <c r="I171" s="142"/>
      <c r="J171" s="142"/>
      <c r="K171" s="142"/>
    </row>
    <row r="172" spans="1:11" ht="11.25" customHeight="1">
      <c r="A172" s="171">
        <v>43090</v>
      </c>
      <c r="B172" s="129" t="s">
        <v>4062</v>
      </c>
      <c r="C172" s="181">
        <v>0</v>
      </c>
      <c r="E172" s="181"/>
      <c r="G172" s="5">
        <f t="shared" si="3"/>
        <v>155347.57000000018</v>
      </c>
      <c r="H172" s="141"/>
      <c r="I172" s="142"/>
      <c r="J172" s="142"/>
      <c r="K172" s="142"/>
    </row>
    <row r="173" spans="1:11" ht="11.25" customHeight="1">
      <c r="A173" s="171">
        <v>43090</v>
      </c>
      <c r="B173" s="129" t="s">
        <v>4063</v>
      </c>
      <c r="C173" s="181">
        <v>5291</v>
      </c>
      <c r="D173" s="16">
        <v>5</v>
      </c>
      <c r="E173" s="181"/>
      <c r="G173" s="180">
        <f t="shared" si="3"/>
        <v>160638.57000000018</v>
      </c>
      <c r="H173" s="141"/>
      <c r="I173" s="142"/>
      <c r="J173" s="142"/>
      <c r="K173" s="142"/>
    </row>
    <row r="174" spans="1:11" ht="11.25" customHeight="1">
      <c r="A174" s="171">
        <v>43090</v>
      </c>
      <c r="B174" s="129" t="s">
        <v>4064</v>
      </c>
      <c r="C174" s="181">
        <v>50000</v>
      </c>
      <c r="D174" s="16">
        <v>77</v>
      </c>
      <c r="E174" s="181"/>
      <c r="G174" s="180">
        <f t="shared" si="3"/>
        <v>210638.57000000018</v>
      </c>
      <c r="H174" s="141" t="s">
        <v>4065</v>
      </c>
      <c r="I174" s="142"/>
      <c r="J174" s="142"/>
      <c r="K174" s="142"/>
    </row>
    <row r="175" spans="1:11" ht="11.25" customHeight="1">
      <c r="A175" s="171">
        <v>43090</v>
      </c>
      <c r="B175" s="129" t="s">
        <v>4066</v>
      </c>
      <c r="C175" s="181">
        <v>3628.38</v>
      </c>
      <c r="E175" s="181"/>
      <c r="G175" s="180">
        <f t="shared" si="3"/>
        <v>214266.95000000019</v>
      </c>
      <c r="H175" s="141"/>
      <c r="I175" s="142"/>
      <c r="J175" s="142"/>
      <c r="K175" s="142"/>
    </row>
    <row r="176" spans="1:11" ht="11.25" customHeight="1">
      <c r="A176" s="3">
        <v>43090</v>
      </c>
      <c r="B176" s="6" t="s">
        <v>4055</v>
      </c>
      <c r="C176" s="5"/>
      <c r="D176" s="17"/>
      <c r="E176" s="5">
        <v>25.58</v>
      </c>
      <c r="F176" s="14">
        <v>19</v>
      </c>
      <c r="G176" s="5">
        <f t="shared" si="3"/>
        <v>214241.3700000002</v>
      </c>
      <c r="H176" s="141"/>
      <c r="I176" s="142"/>
      <c r="J176" s="142"/>
      <c r="K176" s="142"/>
    </row>
    <row r="177" spans="1:11" ht="11.25" customHeight="1">
      <c r="A177" s="3">
        <v>43090</v>
      </c>
      <c r="B177" s="4" t="s">
        <v>4056</v>
      </c>
      <c r="C177" s="5"/>
      <c r="D177" s="17"/>
      <c r="E177" s="5">
        <v>110.32</v>
      </c>
      <c r="F177" s="14">
        <v>19</v>
      </c>
      <c r="G177" s="180">
        <f t="shared" si="3"/>
        <v>214131.05000000019</v>
      </c>
      <c r="H177" s="141"/>
      <c r="I177" s="142"/>
      <c r="J177" s="142"/>
      <c r="K177" s="142"/>
    </row>
    <row r="178" spans="1:11" ht="11.25" customHeight="1">
      <c r="A178" s="3">
        <v>43090</v>
      </c>
      <c r="B178" s="6" t="s">
        <v>4057</v>
      </c>
      <c r="C178" s="5"/>
      <c r="D178" s="17"/>
      <c r="E178" s="5">
        <v>17.649999999999999</v>
      </c>
      <c r="F178" s="14">
        <v>19</v>
      </c>
      <c r="G178" s="180">
        <f t="shared" si="3"/>
        <v>214113.4000000002</v>
      </c>
      <c r="H178" s="141"/>
      <c r="I178" s="142"/>
      <c r="J178" s="142"/>
      <c r="K178" s="142"/>
    </row>
    <row r="179" spans="1:11" ht="11.25" customHeight="1">
      <c r="A179" s="171">
        <v>43091</v>
      </c>
      <c r="B179" s="129" t="s">
        <v>4067</v>
      </c>
      <c r="C179" s="184">
        <v>53801.97</v>
      </c>
      <c r="D179" s="16">
        <v>59</v>
      </c>
      <c r="E179" s="184"/>
      <c r="G179" s="180">
        <f t="shared" si="3"/>
        <v>267915.37000000023</v>
      </c>
      <c r="H179" s="141" t="s">
        <v>4068</v>
      </c>
      <c r="I179" s="142"/>
      <c r="J179" s="142"/>
      <c r="K179" s="142"/>
    </row>
    <row r="180" spans="1:11" ht="11.25" customHeight="1">
      <c r="A180" s="3">
        <v>43091</v>
      </c>
      <c r="B180" s="4" t="s">
        <v>4069</v>
      </c>
      <c r="C180" s="183"/>
      <c r="E180" s="183">
        <v>430.76</v>
      </c>
      <c r="F180" s="14">
        <v>19</v>
      </c>
      <c r="G180" s="180">
        <f t="shared" si="3"/>
        <v>267484.61000000022</v>
      </c>
      <c r="H180" s="141"/>
      <c r="I180" s="142"/>
      <c r="J180" s="142"/>
      <c r="K180" s="142"/>
    </row>
    <row r="181" spans="1:11" ht="11.25" customHeight="1">
      <c r="A181" s="171">
        <v>43091</v>
      </c>
      <c r="B181" s="129" t="s">
        <v>4073</v>
      </c>
      <c r="C181" s="184"/>
      <c r="E181" s="184">
        <v>36781.230000000003</v>
      </c>
      <c r="F181" s="15">
        <v>16</v>
      </c>
      <c r="G181" s="180">
        <f t="shared" si="3"/>
        <v>230703.38000000021</v>
      </c>
      <c r="H181" s="141"/>
      <c r="I181" s="142"/>
      <c r="J181" s="142"/>
      <c r="K181" s="142"/>
    </row>
    <row r="182" spans="1:11">
      <c r="A182" s="7">
        <v>43091</v>
      </c>
      <c r="B182" s="21" t="s">
        <v>4074</v>
      </c>
      <c r="C182" s="13">
        <v>261639.82</v>
      </c>
      <c r="D182" s="16">
        <v>68</v>
      </c>
      <c r="E182" s="13"/>
      <c r="G182" s="180">
        <f t="shared" si="3"/>
        <v>492343.20000000019</v>
      </c>
      <c r="H182" s="141" t="s">
        <v>4075</v>
      </c>
      <c r="I182" s="142"/>
      <c r="J182" s="142"/>
      <c r="K182" s="142"/>
    </row>
    <row r="183" spans="1:11">
      <c r="A183" s="7">
        <v>43091</v>
      </c>
      <c r="B183" s="1" t="s">
        <v>4076</v>
      </c>
      <c r="C183" s="13">
        <v>45000</v>
      </c>
      <c r="D183" s="16">
        <v>61</v>
      </c>
      <c r="E183" s="13"/>
      <c r="G183" s="180">
        <f t="shared" si="3"/>
        <v>537343.20000000019</v>
      </c>
      <c r="H183" s="141" t="s">
        <v>4077</v>
      </c>
      <c r="I183" s="142"/>
      <c r="J183" s="142"/>
      <c r="K183" s="142"/>
    </row>
    <row r="184" spans="1:11" ht="11.25" customHeight="1">
      <c r="A184" s="7">
        <v>43091</v>
      </c>
      <c r="B184" s="1" t="s">
        <v>4078</v>
      </c>
      <c r="C184" s="26">
        <v>5000</v>
      </c>
      <c r="D184" s="16">
        <v>201</v>
      </c>
      <c r="E184" s="13"/>
      <c r="G184" s="180">
        <f t="shared" si="3"/>
        <v>542343.20000000019</v>
      </c>
      <c r="H184" s="141" t="s">
        <v>4079</v>
      </c>
      <c r="I184" s="142"/>
      <c r="J184" s="142"/>
      <c r="K184" s="142"/>
    </row>
    <row r="185" spans="1:11" ht="11.25" customHeight="1">
      <c r="A185" s="7">
        <v>43091</v>
      </c>
      <c r="B185" s="1" t="s">
        <v>4080</v>
      </c>
      <c r="C185" s="13">
        <v>10000</v>
      </c>
      <c r="D185" s="16">
        <v>69</v>
      </c>
      <c r="E185" s="13"/>
      <c r="G185" s="5">
        <f t="shared" si="3"/>
        <v>552343.20000000019</v>
      </c>
      <c r="H185" s="141" t="s">
        <v>4081</v>
      </c>
      <c r="I185" s="142"/>
      <c r="J185" s="142"/>
      <c r="K185" s="142"/>
    </row>
    <row r="186" spans="1:11" ht="11.25" customHeight="1">
      <c r="A186" s="7">
        <v>43091</v>
      </c>
      <c r="B186" s="1" t="s">
        <v>4082</v>
      </c>
      <c r="C186" s="13">
        <v>0</v>
      </c>
      <c r="E186" s="13"/>
      <c r="G186" s="5">
        <f t="shared" si="3"/>
        <v>552343.20000000019</v>
      </c>
      <c r="H186" s="141"/>
      <c r="I186" s="142"/>
      <c r="J186" s="142"/>
      <c r="K186" s="142"/>
    </row>
    <row r="187" spans="1:11" ht="11.25" customHeight="1">
      <c r="A187" s="7">
        <v>43091</v>
      </c>
      <c r="B187" s="1" t="s">
        <v>4083</v>
      </c>
      <c r="C187" s="13">
        <v>1099</v>
      </c>
      <c r="D187" s="16">
        <v>80</v>
      </c>
      <c r="E187" s="13"/>
      <c r="G187" s="180">
        <f t="shared" si="3"/>
        <v>553442.20000000019</v>
      </c>
      <c r="H187" s="141" t="s">
        <v>4084</v>
      </c>
      <c r="I187" s="142"/>
      <c r="J187" s="142"/>
      <c r="K187" s="142"/>
    </row>
    <row r="188" spans="1:11" ht="11.25" customHeight="1">
      <c r="A188" s="3">
        <v>43091</v>
      </c>
      <c r="B188" s="6" t="s">
        <v>4070</v>
      </c>
      <c r="C188" s="183"/>
      <c r="E188" s="183">
        <v>68.92</v>
      </c>
      <c r="F188" s="14">
        <v>19</v>
      </c>
      <c r="G188" s="180">
        <f t="shared" si="3"/>
        <v>553373.28000000014</v>
      </c>
      <c r="H188" s="141"/>
      <c r="I188" s="142"/>
      <c r="J188" s="142"/>
      <c r="K188" s="142"/>
    </row>
    <row r="189" spans="1:11" ht="11.25" customHeight="1">
      <c r="A189" s="3">
        <v>43091</v>
      </c>
      <c r="B189" s="4" t="s">
        <v>4071</v>
      </c>
      <c r="C189" s="183"/>
      <c r="E189" s="183">
        <v>373.46</v>
      </c>
      <c r="F189" s="14">
        <v>19</v>
      </c>
      <c r="G189" s="5">
        <f t="shared" si="3"/>
        <v>552999.82000000018</v>
      </c>
      <c r="H189" s="141"/>
      <c r="I189" s="142"/>
      <c r="J189" s="142"/>
      <c r="K189" s="142"/>
    </row>
    <row r="190" spans="1:11" ht="11.25" customHeight="1">
      <c r="A190" s="3">
        <v>43091</v>
      </c>
      <c r="B190" s="6" t="s">
        <v>4072</v>
      </c>
      <c r="C190" s="183"/>
      <c r="E190" s="183">
        <v>59.75</v>
      </c>
      <c r="F190" s="14">
        <v>19</v>
      </c>
      <c r="G190" s="5">
        <f t="shared" si="3"/>
        <v>552940.07000000018</v>
      </c>
      <c r="H190" s="141"/>
      <c r="I190" s="142"/>
      <c r="J190" s="142"/>
      <c r="K190" s="142"/>
    </row>
    <row r="191" spans="1:11" ht="11.25" customHeight="1">
      <c r="A191" s="7">
        <v>43095</v>
      </c>
      <c r="B191" s="1" t="s">
        <v>4088</v>
      </c>
      <c r="C191" s="13"/>
      <c r="E191" s="13">
        <v>0</v>
      </c>
      <c r="F191" s="14"/>
      <c r="G191" s="180">
        <f t="shared" si="3"/>
        <v>552940.07000000018</v>
      </c>
      <c r="H191" s="141"/>
      <c r="I191" s="142"/>
      <c r="J191" s="142"/>
      <c r="K191" s="142"/>
    </row>
    <row r="192" spans="1:11" ht="11.25" customHeight="1">
      <c r="A192" s="7">
        <v>43095</v>
      </c>
      <c r="B192" s="1" t="s">
        <v>4105</v>
      </c>
      <c r="C192" s="185"/>
      <c r="E192" s="185">
        <v>265000</v>
      </c>
      <c r="F192" s="14">
        <v>20</v>
      </c>
      <c r="G192" s="180">
        <f t="shared" si="3"/>
        <v>287940.07000000018</v>
      </c>
      <c r="H192" s="141"/>
      <c r="I192" s="142"/>
      <c r="J192" s="142"/>
      <c r="K192" s="142"/>
    </row>
    <row r="193" spans="1:11" ht="11.25" customHeight="1">
      <c r="A193" s="7">
        <v>43095</v>
      </c>
      <c r="B193" s="1" t="s">
        <v>4085</v>
      </c>
      <c r="C193" s="13"/>
      <c r="E193" s="13">
        <v>200000</v>
      </c>
      <c r="F193" s="15">
        <v>17</v>
      </c>
      <c r="G193" s="180">
        <f t="shared" si="3"/>
        <v>87940.070000000182</v>
      </c>
      <c r="H193" s="141"/>
      <c r="I193" s="142"/>
      <c r="J193" s="142"/>
      <c r="K193" s="142"/>
    </row>
    <row r="194" spans="1:11">
      <c r="A194" s="7">
        <v>43095</v>
      </c>
      <c r="B194" s="1" t="s">
        <v>4086</v>
      </c>
      <c r="C194" s="13">
        <v>195000</v>
      </c>
      <c r="D194" s="16">
        <v>64</v>
      </c>
      <c r="E194" s="13"/>
      <c r="G194" s="180">
        <f t="shared" si="3"/>
        <v>282940.07000000018</v>
      </c>
      <c r="H194" s="141" t="s">
        <v>4087</v>
      </c>
      <c r="I194" s="142"/>
      <c r="J194" s="142"/>
      <c r="K194" s="142"/>
    </row>
    <row r="195" spans="1:11">
      <c r="A195" s="7">
        <v>43095</v>
      </c>
      <c r="B195" s="1" t="s">
        <v>4091</v>
      </c>
      <c r="C195" s="13">
        <v>38903.660000000003</v>
      </c>
      <c r="D195" s="16">
        <v>60</v>
      </c>
      <c r="E195" s="13"/>
      <c r="G195" s="180">
        <f t="shared" si="3"/>
        <v>321843.73000000021</v>
      </c>
      <c r="H195" s="141" t="s">
        <v>4092</v>
      </c>
      <c r="I195" s="142"/>
      <c r="J195" s="142"/>
      <c r="K195" s="142"/>
    </row>
    <row r="196" spans="1:11" ht="11.25" customHeight="1">
      <c r="A196" s="3">
        <v>43095</v>
      </c>
      <c r="B196" s="4" t="s">
        <v>4089</v>
      </c>
      <c r="C196" s="183"/>
      <c r="E196" s="183">
        <v>305.95</v>
      </c>
      <c r="F196" s="14">
        <v>19</v>
      </c>
      <c r="G196" s="5">
        <f t="shared" ref="G196:G245" si="4">+G195+C196-E196</f>
        <v>321537.7800000002</v>
      </c>
      <c r="H196" s="141"/>
      <c r="I196" s="142"/>
      <c r="J196" s="142"/>
      <c r="K196" s="142"/>
    </row>
    <row r="197" spans="1:11" ht="11.25" customHeight="1">
      <c r="A197" s="3">
        <v>43095</v>
      </c>
      <c r="B197" s="6" t="s">
        <v>4090</v>
      </c>
      <c r="C197" s="183"/>
      <c r="E197" s="183">
        <v>48.95</v>
      </c>
      <c r="F197" s="14">
        <v>19</v>
      </c>
      <c r="G197" s="5">
        <f t="shared" si="4"/>
        <v>321488.83000000019</v>
      </c>
      <c r="H197" s="141"/>
      <c r="I197" s="142"/>
      <c r="J197" s="142"/>
      <c r="K197" s="142"/>
    </row>
    <row r="198" spans="1:11">
      <c r="A198" s="7">
        <v>43095</v>
      </c>
      <c r="B198" s="1" t="s">
        <v>4095</v>
      </c>
      <c r="C198" s="13">
        <v>9575.0300000000007</v>
      </c>
      <c r="D198" s="16">
        <v>7</v>
      </c>
      <c r="E198" s="13"/>
      <c r="F198" s="14"/>
      <c r="G198" s="180">
        <f t="shared" si="4"/>
        <v>331063.86000000022</v>
      </c>
      <c r="H198" s="141" t="s">
        <v>4096</v>
      </c>
      <c r="I198" s="142"/>
      <c r="J198" s="142"/>
      <c r="K198" s="142"/>
    </row>
    <row r="199" spans="1:11" ht="11.25" customHeight="1">
      <c r="A199" s="3">
        <v>43095</v>
      </c>
      <c r="B199" s="4" t="s">
        <v>4093</v>
      </c>
      <c r="C199" s="183"/>
      <c r="E199" s="183">
        <v>272.85000000000002</v>
      </c>
      <c r="F199" s="14">
        <v>19</v>
      </c>
      <c r="G199" s="180">
        <f t="shared" si="4"/>
        <v>330791.01000000024</v>
      </c>
      <c r="H199" s="141"/>
      <c r="I199" s="142"/>
      <c r="J199" s="142"/>
      <c r="K199" s="142"/>
    </row>
    <row r="200" spans="1:11" ht="11.25" customHeight="1">
      <c r="A200" s="3">
        <v>43095</v>
      </c>
      <c r="B200" s="6" t="s">
        <v>4094</v>
      </c>
      <c r="C200" s="183"/>
      <c r="E200" s="183">
        <v>43.66</v>
      </c>
      <c r="F200" s="14">
        <v>19</v>
      </c>
      <c r="G200" s="180">
        <f t="shared" si="4"/>
        <v>330747.35000000027</v>
      </c>
      <c r="H200" s="141"/>
      <c r="I200" s="142"/>
      <c r="J200" s="142"/>
      <c r="K200" s="142"/>
    </row>
    <row r="201" spans="1:11" ht="11.25" customHeight="1">
      <c r="A201" s="3">
        <v>43095</v>
      </c>
      <c r="B201" s="4" t="s">
        <v>4097</v>
      </c>
      <c r="C201" s="182"/>
      <c r="E201" s="182">
        <v>95.37</v>
      </c>
      <c r="F201" s="14">
        <v>19</v>
      </c>
      <c r="G201" s="5">
        <f t="shared" si="4"/>
        <v>330651.98000000027</v>
      </c>
      <c r="H201" s="141"/>
      <c r="I201" s="142"/>
      <c r="J201" s="142"/>
      <c r="K201" s="142"/>
    </row>
    <row r="202" spans="1:11" ht="11.25" customHeight="1">
      <c r="A202" s="3">
        <v>43095</v>
      </c>
      <c r="B202" s="6" t="s">
        <v>4098</v>
      </c>
      <c r="C202" s="182"/>
      <c r="E202" s="182">
        <v>15.26</v>
      </c>
      <c r="F202" s="14">
        <v>19</v>
      </c>
      <c r="G202" s="5">
        <f t="shared" si="4"/>
        <v>330636.72000000026</v>
      </c>
      <c r="H202" s="141"/>
      <c r="I202" s="142"/>
      <c r="J202" s="142"/>
      <c r="K202" s="142"/>
    </row>
    <row r="203" spans="1:11" ht="11.25" customHeight="1">
      <c r="A203" s="7">
        <v>43095</v>
      </c>
      <c r="B203" s="1" t="s">
        <v>4101</v>
      </c>
      <c r="C203" s="187">
        <v>19000</v>
      </c>
      <c r="D203" s="16">
        <v>202</v>
      </c>
      <c r="E203" s="185"/>
      <c r="F203" s="14"/>
      <c r="G203" s="180">
        <f t="shared" si="4"/>
        <v>349636.72000000026</v>
      </c>
      <c r="H203" s="141" t="s">
        <v>4102</v>
      </c>
      <c r="I203" s="142"/>
      <c r="J203" s="142"/>
      <c r="K203" s="142"/>
    </row>
    <row r="204" spans="1:11" ht="11.25" customHeight="1">
      <c r="A204" s="7">
        <v>43095</v>
      </c>
      <c r="B204" s="1" t="s">
        <v>4103</v>
      </c>
      <c r="C204" s="185">
        <v>3250</v>
      </c>
      <c r="D204" s="16">
        <v>70</v>
      </c>
      <c r="E204" s="185"/>
      <c r="F204" s="14"/>
      <c r="G204" s="180">
        <f t="shared" si="4"/>
        <v>352886.72000000026</v>
      </c>
      <c r="H204" s="141" t="s">
        <v>4104</v>
      </c>
      <c r="I204" s="142"/>
      <c r="J204" s="142"/>
      <c r="K204" s="142"/>
    </row>
    <row r="205" spans="1:11" ht="11.25" customHeight="1">
      <c r="A205" s="3">
        <v>43095</v>
      </c>
      <c r="B205" s="4" t="s">
        <v>4099</v>
      </c>
      <c r="C205" s="182"/>
      <c r="E205" s="182">
        <v>56.98</v>
      </c>
      <c r="F205" s="14">
        <v>19</v>
      </c>
      <c r="G205" s="180">
        <f t="shared" si="4"/>
        <v>352829.74000000028</v>
      </c>
      <c r="H205" s="141"/>
      <c r="I205" s="142"/>
      <c r="J205" s="142"/>
      <c r="K205" s="142"/>
    </row>
    <row r="206" spans="1:11">
      <c r="A206" s="7">
        <v>43095</v>
      </c>
      <c r="B206" s="1" t="s">
        <v>4106</v>
      </c>
      <c r="C206" s="185">
        <v>110261.45</v>
      </c>
      <c r="D206" s="16">
        <v>71</v>
      </c>
      <c r="E206" s="185"/>
      <c r="F206" s="14"/>
      <c r="G206" s="180">
        <f t="shared" si="4"/>
        <v>463091.19000000029</v>
      </c>
      <c r="H206" s="141"/>
      <c r="I206" s="142"/>
      <c r="J206" s="142"/>
      <c r="K206" s="142"/>
    </row>
    <row r="207" spans="1:11" ht="11.25" customHeight="1">
      <c r="A207" s="3">
        <v>43095</v>
      </c>
      <c r="B207" s="6" t="s">
        <v>4100</v>
      </c>
      <c r="C207" s="182"/>
      <c r="E207" s="182">
        <v>9.1199999999999992</v>
      </c>
      <c r="F207" s="14">
        <v>19</v>
      </c>
      <c r="G207" s="180">
        <f t="shared" si="4"/>
        <v>463082.0700000003</v>
      </c>
      <c r="H207" s="141"/>
      <c r="I207" s="142"/>
      <c r="J207" s="142"/>
      <c r="K207" s="142"/>
    </row>
    <row r="208" spans="1:11" ht="11.25" customHeight="1">
      <c r="A208" s="171">
        <v>43096</v>
      </c>
      <c r="B208" s="129" t="s">
        <v>4107</v>
      </c>
      <c r="C208" s="181">
        <v>3671.35</v>
      </c>
      <c r="D208" s="16">
        <v>72</v>
      </c>
      <c r="E208" s="181"/>
      <c r="F208" s="14"/>
      <c r="G208" s="180">
        <f t="shared" si="4"/>
        <v>466753.42000000027</v>
      </c>
      <c r="H208" s="141"/>
      <c r="I208" s="142"/>
      <c r="J208" s="142"/>
      <c r="K208" s="142"/>
    </row>
    <row r="209" spans="1:11" ht="11.25" customHeight="1">
      <c r="A209" s="3">
        <v>43096</v>
      </c>
      <c r="B209" s="4" t="s">
        <v>4108</v>
      </c>
      <c r="C209" s="182"/>
      <c r="E209" s="182">
        <v>26.84</v>
      </c>
      <c r="F209" s="14">
        <v>19</v>
      </c>
      <c r="G209" s="180">
        <f t="shared" si="4"/>
        <v>466726.58000000025</v>
      </c>
      <c r="H209" s="141"/>
      <c r="I209" s="142"/>
      <c r="J209" s="142"/>
      <c r="K209" s="142"/>
    </row>
    <row r="210" spans="1:11" ht="11.25" customHeight="1">
      <c r="A210" s="3">
        <v>43096</v>
      </c>
      <c r="B210" s="6" t="s">
        <v>4109</v>
      </c>
      <c r="C210" s="182"/>
      <c r="E210" s="182">
        <v>4.29</v>
      </c>
      <c r="F210" s="14">
        <v>19</v>
      </c>
      <c r="G210" s="5">
        <f t="shared" si="4"/>
        <v>466722.29000000027</v>
      </c>
      <c r="H210" s="141"/>
      <c r="I210" s="142"/>
      <c r="J210" s="142"/>
      <c r="K210" s="142"/>
    </row>
    <row r="211" spans="1:11" ht="11.25" customHeight="1">
      <c r="A211" s="3">
        <v>43096</v>
      </c>
      <c r="B211" s="4" t="s">
        <v>4110</v>
      </c>
      <c r="C211" s="182"/>
      <c r="E211" s="182">
        <v>26.78</v>
      </c>
      <c r="F211" s="14">
        <v>19</v>
      </c>
      <c r="G211" s="5">
        <f t="shared" si="4"/>
        <v>466695.51000000024</v>
      </c>
      <c r="H211" s="141"/>
      <c r="I211" s="142"/>
      <c r="J211" s="142"/>
      <c r="K211" s="142"/>
    </row>
    <row r="212" spans="1:11">
      <c r="A212" s="171">
        <v>43096</v>
      </c>
      <c r="B212" s="129" t="s">
        <v>4112</v>
      </c>
      <c r="C212" s="181">
        <v>30000</v>
      </c>
      <c r="D212" s="16">
        <v>74</v>
      </c>
      <c r="E212" s="181"/>
      <c r="F212" s="14"/>
      <c r="G212" s="180">
        <f t="shared" si="4"/>
        <v>496695.51000000024</v>
      </c>
      <c r="H212" s="141"/>
      <c r="I212" s="142"/>
      <c r="J212" s="142"/>
      <c r="K212" s="142"/>
    </row>
    <row r="213" spans="1:11" ht="11.25" customHeight="1">
      <c r="A213" s="3">
        <v>43096</v>
      </c>
      <c r="B213" s="6" t="s">
        <v>4111</v>
      </c>
      <c r="C213" s="182"/>
      <c r="E213" s="182">
        <v>4.28</v>
      </c>
      <c r="F213" s="14">
        <v>19</v>
      </c>
      <c r="G213" s="180">
        <f t="shared" si="4"/>
        <v>496691.23000000021</v>
      </c>
      <c r="H213" s="141"/>
      <c r="I213" s="142"/>
      <c r="J213" s="142"/>
      <c r="K213" s="142"/>
    </row>
    <row r="214" spans="1:11">
      <c r="A214" s="7">
        <v>43096</v>
      </c>
      <c r="B214" s="1" t="s">
        <v>4114</v>
      </c>
      <c r="C214" s="185">
        <v>368200</v>
      </c>
      <c r="D214" s="16">
        <v>76</v>
      </c>
      <c r="E214" s="185"/>
      <c r="F214" s="14"/>
      <c r="G214" s="180">
        <f t="shared" si="4"/>
        <v>864891.23000000021</v>
      </c>
      <c r="H214" s="141" t="s">
        <v>4115</v>
      </c>
      <c r="I214" s="142"/>
      <c r="J214" s="142"/>
      <c r="K214" s="142"/>
    </row>
    <row r="215" spans="1:11" ht="11.25" customHeight="1">
      <c r="A215" s="7">
        <v>43096</v>
      </c>
      <c r="B215" s="1" t="s">
        <v>4116</v>
      </c>
      <c r="C215" s="185">
        <v>0</v>
      </c>
      <c r="E215" s="185"/>
      <c r="F215" s="14"/>
      <c r="G215" s="5">
        <f t="shared" si="4"/>
        <v>864891.23000000021</v>
      </c>
      <c r="H215" s="141"/>
      <c r="I215" s="142"/>
      <c r="J215" s="142"/>
      <c r="K215" s="142"/>
    </row>
    <row r="216" spans="1:11" ht="11.25" customHeight="1">
      <c r="A216" s="7">
        <v>43096</v>
      </c>
      <c r="B216" s="1" t="s">
        <v>4117</v>
      </c>
      <c r="C216" s="185">
        <v>368200</v>
      </c>
      <c r="D216" s="16">
        <v>200</v>
      </c>
      <c r="E216" s="185"/>
      <c r="F216" s="14"/>
      <c r="G216" s="5">
        <f t="shared" si="4"/>
        <v>1233091.2300000002</v>
      </c>
      <c r="H216" s="141" t="s">
        <v>4115</v>
      </c>
      <c r="I216" s="142"/>
      <c r="J216" s="142"/>
      <c r="K216" s="142"/>
    </row>
    <row r="217" spans="1:11" ht="11.25" customHeight="1">
      <c r="A217" s="7">
        <v>43096</v>
      </c>
      <c r="B217" s="1" t="s">
        <v>4118</v>
      </c>
      <c r="C217" s="185">
        <v>0</v>
      </c>
      <c r="E217" s="185"/>
      <c r="F217" s="14"/>
      <c r="G217" s="180">
        <f t="shared" si="4"/>
        <v>1233091.2300000002</v>
      </c>
      <c r="H217" s="141"/>
      <c r="I217" s="142"/>
      <c r="J217" s="142"/>
      <c r="K217" s="142"/>
    </row>
    <row r="218" spans="1:11" ht="11.25" customHeight="1">
      <c r="A218" s="7">
        <v>43096</v>
      </c>
      <c r="B218" s="1" t="s">
        <v>4119</v>
      </c>
      <c r="C218" s="185">
        <v>3169</v>
      </c>
      <c r="E218" s="185"/>
      <c r="F218" s="14"/>
      <c r="G218" s="180">
        <f t="shared" si="4"/>
        <v>1236260.2300000002</v>
      </c>
      <c r="H218" s="141"/>
      <c r="I218" s="142"/>
      <c r="J218" s="142"/>
      <c r="K218" s="142"/>
    </row>
    <row r="219" spans="1:11" ht="11.25" customHeight="1">
      <c r="A219" s="171">
        <v>43096</v>
      </c>
      <c r="B219" s="129" t="s">
        <v>4113</v>
      </c>
      <c r="C219" s="181"/>
      <c r="E219" s="181">
        <v>0</v>
      </c>
      <c r="F219" s="14"/>
      <c r="G219" s="180">
        <f t="shared" si="4"/>
        <v>1236260.2300000002</v>
      </c>
      <c r="H219" s="141"/>
      <c r="I219" s="142"/>
      <c r="J219" s="142"/>
      <c r="K219" s="142"/>
    </row>
    <row r="220" spans="1:11" ht="11.25" customHeight="1">
      <c r="A220" s="7">
        <v>43097</v>
      </c>
      <c r="B220" s="1" t="s">
        <v>4120</v>
      </c>
      <c r="C220" s="185">
        <v>42350.53</v>
      </c>
      <c r="D220" s="16">
        <v>73</v>
      </c>
      <c r="E220" s="185"/>
      <c r="F220" s="14"/>
      <c r="G220" s="180">
        <f t="shared" si="4"/>
        <v>1278610.7600000002</v>
      </c>
      <c r="H220" s="141"/>
      <c r="I220" s="142"/>
      <c r="J220" s="142"/>
      <c r="K220" s="142"/>
    </row>
    <row r="221" spans="1:11" ht="11.25" customHeight="1">
      <c r="A221" s="3">
        <v>43097</v>
      </c>
      <c r="B221" s="4" t="s">
        <v>4121</v>
      </c>
      <c r="C221" s="182"/>
      <c r="E221" s="182">
        <v>414.48</v>
      </c>
      <c r="F221" s="14">
        <v>19</v>
      </c>
      <c r="G221" s="180">
        <f t="shared" si="4"/>
        <v>1278196.2800000003</v>
      </c>
      <c r="H221" s="141"/>
      <c r="I221" s="142"/>
      <c r="J221" s="142"/>
      <c r="K221" s="142"/>
    </row>
    <row r="222" spans="1:11" ht="11.25" customHeight="1">
      <c r="A222" s="3">
        <v>43097</v>
      </c>
      <c r="B222" s="6" t="s">
        <v>4122</v>
      </c>
      <c r="C222" s="182"/>
      <c r="E222" s="182">
        <v>66.319999999999993</v>
      </c>
      <c r="F222" s="14">
        <v>19</v>
      </c>
      <c r="G222" s="180">
        <f t="shared" si="4"/>
        <v>1278129.9600000002</v>
      </c>
      <c r="H222" s="141"/>
      <c r="I222" s="142"/>
      <c r="J222" s="142"/>
      <c r="K222" s="142"/>
    </row>
    <row r="223" spans="1:11" ht="11.25" customHeight="1">
      <c r="A223" s="3">
        <v>43097</v>
      </c>
      <c r="B223" s="4" t="s">
        <v>4123</v>
      </c>
      <c r="C223" s="182"/>
      <c r="E223" s="182">
        <v>255.75</v>
      </c>
      <c r="F223" s="14">
        <v>19</v>
      </c>
      <c r="G223" s="180">
        <f t="shared" si="4"/>
        <v>1277874.2100000002</v>
      </c>
      <c r="H223" s="141"/>
      <c r="I223" s="142"/>
      <c r="J223" s="142"/>
      <c r="K223" s="142"/>
    </row>
    <row r="224" spans="1:11" ht="11.25" customHeight="1">
      <c r="A224" s="3">
        <v>43097</v>
      </c>
      <c r="B224" s="6" t="s">
        <v>4124</v>
      </c>
      <c r="C224" s="182"/>
      <c r="E224" s="182">
        <v>40.92</v>
      </c>
      <c r="F224" s="14">
        <v>19</v>
      </c>
      <c r="G224" s="180">
        <f t="shared" si="4"/>
        <v>1277833.2900000003</v>
      </c>
      <c r="H224" s="141"/>
      <c r="I224" s="142"/>
      <c r="J224" s="142"/>
      <c r="K224" s="142"/>
    </row>
    <row r="225" spans="1:11" ht="11.25" customHeight="1">
      <c r="A225" s="7">
        <v>43097</v>
      </c>
      <c r="B225" s="1" t="s">
        <v>4125</v>
      </c>
      <c r="C225" s="185">
        <v>5581.16</v>
      </c>
      <c r="E225" s="185"/>
      <c r="G225" s="180">
        <f t="shared" si="4"/>
        <v>1283414.4500000002</v>
      </c>
      <c r="H225" s="141"/>
      <c r="I225" s="142"/>
      <c r="J225" s="142"/>
      <c r="K225" s="142"/>
    </row>
    <row r="226" spans="1:11" ht="11.25" customHeight="1">
      <c r="A226" s="7">
        <v>43097</v>
      </c>
      <c r="B226" s="1" t="s">
        <v>4126</v>
      </c>
      <c r="C226" s="185">
        <v>50000</v>
      </c>
      <c r="D226" s="16">
        <v>62</v>
      </c>
      <c r="E226" s="185"/>
      <c r="G226" s="180">
        <f t="shared" si="4"/>
        <v>1333414.4500000002</v>
      </c>
      <c r="H226" s="141"/>
      <c r="I226" s="142"/>
      <c r="J226" s="142"/>
      <c r="K226" s="142"/>
    </row>
    <row r="227" spans="1:11" ht="11.25" customHeight="1">
      <c r="A227" s="7">
        <v>43097</v>
      </c>
      <c r="B227" s="1" t="s">
        <v>4127</v>
      </c>
      <c r="C227" s="185">
        <v>0</v>
      </c>
      <c r="E227" s="185"/>
      <c r="G227" s="5">
        <f t="shared" si="4"/>
        <v>1333414.4500000002</v>
      </c>
      <c r="H227" s="141"/>
      <c r="I227" s="142"/>
      <c r="J227" s="142"/>
      <c r="K227" s="142"/>
    </row>
    <row r="228" spans="1:11" ht="11.25" customHeight="1">
      <c r="A228" s="7">
        <v>43097</v>
      </c>
      <c r="B228" s="1" t="s">
        <v>4128</v>
      </c>
      <c r="C228" s="185"/>
      <c r="E228" s="185">
        <v>1260125.28</v>
      </c>
      <c r="F228" s="15">
        <v>18</v>
      </c>
      <c r="G228" s="5">
        <f t="shared" si="4"/>
        <v>73289.170000000158</v>
      </c>
      <c r="H228" s="141"/>
      <c r="I228" s="142"/>
      <c r="J228" s="142"/>
      <c r="K228" s="142"/>
    </row>
    <row r="229" spans="1:11" ht="11.25" customHeight="1">
      <c r="A229" s="7">
        <v>43097</v>
      </c>
      <c r="B229" s="1" t="s">
        <v>4129</v>
      </c>
      <c r="C229" s="185">
        <v>1795.01</v>
      </c>
      <c r="D229" s="16">
        <v>81</v>
      </c>
      <c r="E229" s="185"/>
      <c r="G229" s="180">
        <f t="shared" si="4"/>
        <v>75084.180000000153</v>
      </c>
      <c r="H229" s="141"/>
      <c r="I229" s="142"/>
      <c r="J229" s="142"/>
      <c r="K229" s="142"/>
    </row>
    <row r="230" spans="1:11" ht="11.25" customHeight="1">
      <c r="A230" s="7">
        <v>43097</v>
      </c>
      <c r="B230" s="1" t="s">
        <v>4130</v>
      </c>
      <c r="C230" s="185">
        <v>1795.01</v>
      </c>
      <c r="D230" s="16">
        <v>82</v>
      </c>
      <c r="E230" s="185"/>
      <c r="G230" s="180">
        <f t="shared" si="4"/>
        <v>76879.190000000148</v>
      </c>
      <c r="H230" s="141"/>
      <c r="I230" s="142"/>
      <c r="J230" s="142"/>
      <c r="K230" s="142"/>
    </row>
    <row r="231" spans="1:11" ht="11.25" customHeight="1">
      <c r="A231" s="7">
        <v>43097</v>
      </c>
      <c r="B231" s="1" t="s">
        <v>4131</v>
      </c>
      <c r="C231" s="185">
        <v>224000</v>
      </c>
      <c r="D231" s="16">
        <v>79</v>
      </c>
      <c r="E231" s="185"/>
      <c r="G231" s="180">
        <f t="shared" si="4"/>
        <v>300879.19000000018</v>
      </c>
      <c r="H231" s="141"/>
      <c r="I231" s="142"/>
      <c r="J231" s="142"/>
      <c r="K231" s="142"/>
    </row>
    <row r="232" spans="1:11" s="11" customFormat="1" ht="11.25" customHeight="1">
      <c r="A232" s="3">
        <v>43098</v>
      </c>
      <c r="B232" s="4" t="s">
        <v>4132</v>
      </c>
      <c r="C232" s="182"/>
      <c r="D232" s="15"/>
      <c r="E232" s="182">
        <v>228.2</v>
      </c>
      <c r="F232" s="14">
        <v>19</v>
      </c>
      <c r="G232" s="5">
        <f t="shared" si="4"/>
        <v>300650.99000000017</v>
      </c>
      <c r="H232" s="141"/>
      <c r="I232" s="170"/>
      <c r="J232" s="170"/>
      <c r="K232" s="170"/>
    </row>
    <row r="233" spans="1:11" ht="11.25" customHeight="1">
      <c r="A233" s="7">
        <v>43098</v>
      </c>
      <c r="B233" s="1" t="s">
        <v>4141</v>
      </c>
      <c r="C233" s="185"/>
      <c r="E233" s="185">
        <v>309125.28000000003</v>
      </c>
      <c r="F233" s="14">
        <v>20</v>
      </c>
      <c r="G233" s="180">
        <f t="shared" si="4"/>
        <v>-8474.2899999998626</v>
      </c>
      <c r="H233" s="141"/>
      <c r="I233" s="142"/>
      <c r="J233" s="142"/>
      <c r="K233" s="142"/>
    </row>
    <row r="234" spans="1:11" ht="11.25" customHeight="1">
      <c r="A234" s="3">
        <v>43098</v>
      </c>
      <c r="B234" s="6" t="s">
        <v>4134</v>
      </c>
      <c r="C234" s="182"/>
      <c r="E234" s="182">
        <v>14.63</v>
      </c>
      <c r="F234" s="14">
        <v>19</v>
      </c>
      <c r="G234" s="180">
        <f t="shared" si="4"/>
        <v>-8488.9199999998618</v>
      </c>
      <c r="H234" s="141"/>
      <c r="I234" s="142"/>
      <c r="J234" s="142"/>
      <c r="K234" s="142"/>
    </row>
    <row r="235" spans="1:11">
      <c r="A235" s="7">
        <v>43098</v>
      </c>
      <c r="B235" s="1" t="s">
        <v>4133</v>
      </c>
      <c r="C235" s="185">
        <v>18830.310000000001</v>
      </c>
      <c r="D235" s="16">
        <v>78</v>
      </c>
      <c r="E235" s="185"/>
      <c r="F235" s="14"/>
      <c r="G235" s="180">
        <f t="shared" si="4"/>
        <v>10341.390000000139</v>
      </c>
      <c r="H235" s="141"/>
      <c r="I235" s="142"/>
      <c r="J235" s="142"/>
      <c r="K235" s="142"/>
    </row>
    <row r="236" spans="1:11" ht="11.25" customHeight="1">
      <c r="A236" s="3">
        <v>43098</v>
      </c>
      <c r="B236" s="6" t="s">
        <v>4135</v>
      </c>
      <c r="C236" s="182"/>
      <c r="E236" s="182">
        <v>36.51</v>
      </c>
      <c r="F236" s="14">
        <v>19</v>
      </c>
      <c r="G236" s="180">
        <f t="shared" si="4"/>
        <v>10304.880000000139</v>
      </c>
      <c r="H236" s="141"/>
      <c r="I236" s="142"/>
      <c r="J236" s="142"/>
      <c r="K236" s="142"/>
    </row>
    <row r="237" spans="1:11" ht="11.25" customHeight="1">
      <c r="A237" s="3">
        <v>43098</v>
      </c>
      <c r="B237" s="4" t="s">
        <v>4136</v>
      </c>
      <c r="C237" s="182"/>
      <c r="E237" s="182">
        <v>91.45</v>
      </c>
      <c r="F237" s="14">
        <v>19</v>
      </c>
      <c r="G237" s="5">
        <f t="shared" si="4"/>
        <v>10213.430000000139</v>
      </c>
      <c r="H237" s="141"/>
      <c r="I237" s="142"/>
      <c r="J237" s="142"/>
      <c r="K237" s="142"/>
    </row>
    <row r="238" spans="1:11" ht="11.25" customHeight="1">
      <c r="A238" s="3">
        <v>43098</v>
      </c>
      <c r="B238" s="4" t="s">
        <v>4144</v>
      </c>
      <c r="C238" s="182"/>
      <c r="E238" s="182">
        <v>285</v>
      </c>
      <c r="F238" s="14">
        <v>19</v>
      </c>
      <c r="G238" s="180">
        <f t="shared" si="4"/>
        <v>9928.4300000001385</v>
      </c>
      <c r="H238" s="141"/>
      <c r="I238" s="142"/>
      <c r="J238" s="142"/>
      <c r="K238" s="142"/>
    </row>
    <row r="239" spans="1:11" ht="11.25" customHeight="1">
      <c r="A239" s="7">
        <v>43098</v>
      </c>
      <c r="B239" s="1" t="s">
        <v>4137</v>
      </c>
      <c r="C239" s="185">
        <v>1099</v>
      </c>
      <c r="D239" s="16">
        <v>63</v>
      </c>
      <c r="E239" s="185"/>
      <c r="F239" s="14"/>
      <c r="G239" s="5">
        <f t="shared" si="4"/>
        <v>11027.430000000139</v>
      </c>
      <c r="H239" s="141"/>
      <c r="I239" s="142"/>
      <c r="J239" s="142"/>
      <c r="K239" s="142"/>
    </row>
    <row r="240" spans="1:11" ht="11.25" customHeight="1">
      <c r="A240" s="7">
        <v>43098</v>
      </c>
      <c r="B240" s="1" t="s">
        <v>4138</v>
      </c>
      <c r="C240" s="185">
        <v>2800</v>
      </c>
      <c r="E240" s="185"/>
      <c r="F240" s="14"/>
      <c r="G240" s="180">
        <f t="shared" si="4"/>
        <v>13827.430000000139</v>
      </c>
      <c r="H240" s="141"/>
      <c r="I240" s="142"/>
      <c r="J240" s="142"/>
      <c r="K240" s="142"/>
    </row>
    <row r="241" spans="1:11" ht="11.25" customHeight="1">
      <c r="A241" s="7">
        <v>43098</v>
      </c>
      <c r="B241" s="1" t="s">
        <v>4139</v>
      </c>
      <c r="C241" s="185">
        <v>30000</v>
      </c>
      <c r="E241" s="185"/>
      <c r="F241" s="14"/>
      <c r="G241" s="180">
        <f t="shared" si="4"/>
        <v>43827.430000000139</v>
      </c>
      <c r="H241" s="141"/>
      <c r="I241" s="142"/>
      <c r="J241" s="142"/>
      <c r="K241" s="142"/>
    </row>
    <row r="242" spans="1:11" ht="11.25" customHeight="1">
      <c r="A242" s="7">
        <v>43098</v>
      </c>
      <c r="B242" s="1" t="s">
        <v>4140</v>
      </c>
      <c r="C242" s="185">
        <v>0</v>
      </c>
      <c r="E242" s="185"/>
      <c r="F242" s="14"/>
      <c r="G242" s="180">
        <f t="shared" si="4"/>
        <v>43827.430000000139</v>
      </c>
      <c r="H242" s="141"/>
      <c r="I242" s="142"/>
      <c r="J242" s="142"/>
      <c r="K242" s="142"/>
    </row>
    <row r="243" spans="1:11" ht="11.25" customHeight="1">
      <c r="A243" s="3">
        <v>43098</v>
      </c>
      <c r="B243" s="6" t="s">
        <v>4145</v>
      </c>
      <c r="C243" s="182"/>
      <c r="E243" s="182">
        <v>45.6</v>
      </c>
      <c r="F243" s="14">
        <v>19</v>
      </c>
      <c r="G243" s="180">
        <f t="shared" si="4"/>
        <v>43781.83000000014</v>
      </c>
      <c r="H243" s="141"/>
      <c r="I243" s="142"/>
      <c r="J243" s="142"/>
      <c r="K243" s="142"/>
    </row>
    <row r="244" spans="1:11" ht="11.25" customHeight="1">
      <c r="A244" s="7">
        <v>43098</v>
      </c>
      <c r="B244" s="1" t="s">
        <v>4142</v>
      </c>
      <c r="C244" s="185">
        <v>80000</v>
      </c>
      <c r="E244" s="185"/>
      <c r="G244" s="5">
        <f t="shared" si="4"/>
        <v>123781.83000000013</v>
      </c>
      <c r="H244" s="141"/>
      <c r="I244" s="142"/>
      <c r="J244" s="142"/>
      <c r="K244" s="142"/>
    </row>
    <row r="245" spans="1:11">
      <c r="A245" s="7">
        <v>43098</v>
      </c>
      <c r="B245" s="1" t="s">
        <v>4143</v>
      </c>
      <c r="C245" s="185">
        <v>53.08</v>
      </c>
      <c r="D245" s="16">
        <v>84</v>
      </c>
      <c r="E245" s="185"/>
      <c r="G245" s="5">
        <f t="shared" si="4"/>
        <v>123834.91000000013</v>
      </c>
      <c r="H245" s="141"/>
      <c r="I245" s="142"/>
      <c r="J245" s="142"/>
      <c r="K245" s="142"/>
    </row>
    <row r="246" spans="1:11">
      <c r="D246" s="129"/>
      <c r="F246" s="129"/>
    </row>
    <row r="248" spans="1:11">
      <c r="C248" s="184"/>
      <c r="D248" s="184"/>
      <c r="E248" s="184"/>
    </row>
    <row r="253" spans="1:11">
      <c r="G253" s="184"/>
    </row>
  </sheetData>
  <autoFilter ref="A2:K245">
    <sortState ref="A3:K245">
      <sortCondition ref="A2:A24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2017-02-07T15:38:00Z</dcterms:created>
  <dcterms:modified xsi:type="dcterms:W3CDTF">2018-01-11T18:33:14Z</dcterms:modified>
</cp:coreProperties>
</file>