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7650" activeTab="12"/>
  </bookViews>
  <sheets>
    <sheet name="DIC 16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44525"/>
</workbook>
</file>

<file path=xl/calcChain.xml><?xml version="1.0" encoding="utf-8"?>
<calcChain xmlns="http://schemas.openxmlformats.org/spreadsheetml/2006/main">
  <c r="F25" i="13" l="1"/>
  <c r="F21" i="13"/>
  <c r="F9" i="13"/>
  <c r="F27" i="13" l="1"/>
  <c r="F21" i="12"/>
  <c r="F9" i="12"/>
  <c r="F25" i="12" s="1"/>
  <c r="F27" i="12" l="1"/>
  <c r="F21" i="11" l="1"/>
  <c r="F9" i="11"/>
  <c r="F21" i="10"/>
  <c r="F9" i="10"/>
  <c r="F25" i="10" s="1"/>
  <c r="F27" i="10" s="1"/>
  <c r="F25" i="9"/>
  <c r="F27" i="9" s="1"/>
  <c r="F21" i="9"/>
  <c r="F9" i="9"/>
  <c r="F25" i="11" l="1"/>
  <c r="F27" i="11" s="1"/>
  <c r="F21" i="8"/>
  <c r="F9" i="8"/>
  <c r="F9" i="7"/>
  <c r="F28" i="7" s="1"/>
  <c r="F24" i="7"/>
  <c r="F9" i="6"/>
  <c r="F26" i="6"/>
  <c r="F28" i="6" s="1"/>
  <c r="F22" i="6"/>
  <c r="F9" i="5"/>
  <c r="F25" i="8" l="1"/>
  <c r="F27" i="8" s="1"/>
  <c r="F30" i="7"/>
  <c r="F21" i="5"/>
  <c r="F25" i="5" s="1"/>
  <c r="F27" i="5" s="1"/>
  <c r="F21" i="4"/>
  <c r="F9" i="4"/>
  <c r="F21" i="3"/>
  <c r="F25" i="3" s="1"/>
  <c r="F27" i="3" s="1"/>
  <c r="F9" i="3"/>
  <c r="F21" i="2"/>
  <c r="F9" i="2"/>
  <c r="F25" i="2" s="1"/>
  <c r="F27" i="2" s="1"/>
  <c r="F25" i="4" l="1"/>
  <c r="F27" i="4" s="1"/>
  <c r="F21" i="1"/>
  <c r="F9" i="1"/>
  <c r="F25" i="1" l="1"/>
  <c r="F27" i="1" s="1"/>
</calcChain>
</file>

<file path=xl/sharedStrings.xml><?xml version="1.0" encoding="utf-8"?>
<sst xmlns="http://schemas.openxmlformats.org/spreadsheetml/2006/main" count="210" uniqueCount="31">
  <si>
    <t>ALECSA CELAYA S. DE R.L. DE C.V.</t>
  </si>
  <si>
    <t>Cta. 374959 VECTOR Casa de Bolsa  250-002</t>
  </si>
  <si>
    <t>Conciliación Inversión al  31 de Diciembre del 2016.</t>
  </si>
  <si>
    <t>Saldo en Bancos :_</t>
  </si>
  <si>
    <t xml:space="preserve"> + Cargos nuestros no considerados por el Banco</t>
  </si>
  <si>
    <t>PD 599</t>
  </si>
  <si>
    <t>INVERSION</t>
  </si>
  <si>
    <t>D  2,807</t>
  </si>
  <si>
    <t xml:space="preserve"> - Abonos nuestros no considerados por el Banco</t>
  </si>
  <si>
    <t xml:space="preserve"> + Cargos del Banco no considerados por nosotros</t>
  </si>
  <si>
    <t xml:space="preserve"> - Abonos del Banco no considerados por nosotros</t>
  </si>
  <si>
    <t>Saldo en conciliación</t>
  </si>
  <si>
    <t>Saldo en auxiliar</t>
  </si>
  <si>
    <t>Diferencia</t>
  </si>
  <si>
    <t>Conciliación Inversión al  31 de Enero del 2017</t>
  </si>
  <si>
    <t>Conciliación Inversión al  28 de Febrero del 2017</t>
  </si>
  <si>
    <t>Conciliación Inversión al  31 de Marzo del 2017</t>
  </si>
  <si>
    <t>Conciliación Inversión al  30 de Abril del 2017</t>
  </si>
  <si>
    <t>Conciliación Inversión al  31 de Mayo del 2017</t>
  </si>
  <si>
    <t>D     62</t>
  </si>
  <si>
    <t>Conciliación Inversión al  30 de Junio del 2017</t>
  </si>
  <si>
    <t>D    213</t>
  </si>
  <si>
    <t>D    214</t>
  </si>
  <si>
    <t xml:space="preserve"> </t>
  </si>
  <si>
    <t>Conciliación Inversión al  31 de Julio del 2017</t>
  </si>
  <si>
    <t>Conciliación Inversión al  31 de Agosto del 2017</t>
  </si>
  <si>
    <t>Conciliación Inversión al  30 de Septiembre del 2017</t>
  </si>
  <si>
    <t xml:space="preserve"> -  Abonos nuestros no considerados por el Banco</t>
  </si>
  <si>
    <t>Conciliación Inversión al  31 de Octubre del 2017</t>
  </si>
  <si>
    <t>Conciliación Inversión al  30 de Noviembre del 2017</t>
  </si>
  <si>
    <t>Conciliación Inversión al 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</si>
</sst>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4" fontId="2" fillId="0" borderId="2" xfId="2" applyFont="1" applyBorder="1"/>
    <xf numFmtId="4" fontId="3" fillId="0" borderId="0" xfId="0" applyNumberFormat="1" applyFont="1" applyFill="1"/>
    <xf numFmtId="43" fontId="3" fillId="0" borderId="0" xfId="1" applyFont="1" applyFill="1"/>
    <xf numFmtId="0" fontId="4" fillId="0" borderId="0" xfId="0" applyFont="1" applyFill="1"/>
    <xf numFmtId="43" fontId="4" fillId="0" borderId="0" xfId="1" applyFont="1" applyFill="1"/>
    <xf numFmtId="0" fontId="2" fillId="0" borderId="0" xfId="0" applyNumberFormat="1" applyFont="1" applyAlignment="1">
      <alignment horizontal="left"/>
    </xf>
    <xf numFmtId="14" fontId="3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14" fontId="3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43" fontId="3" fillId="0" borderId="0" xfId="1" applyFont="1"/>
    <xf numFmtId="43" fontId="3" fillId="0" borderId="0" xfId="1" applyFont="1" applyBorder="1"/>
    <xf numFmtId="43" fontId="4" fillId="0" borderId="0" xfId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0" fillId="0" borderId="0" xfId="0" applyNumberFormat="1"/>
    <xf numFmtId="43" fontId="2" fillId="0" borderId="2" xfId="1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0" fillId="0" borderId="0" xfId="0"/>
    <xf numFmtId="43" fontId="6" fillId="0" borderId="2" xfId="1" applyFont="1" applyBorder="1"/>
    <xf numFmtId="43" fontId="6" fillId="0" borderId="1" xfId="1" applyFont="1" applyBorder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7" fillId="0" borderId="0" xfId="0" applyFont="1" applyAlignment="1"/>
    <xf numFmtId="0" fontId="7" fillId="0" borderId="0" xfId="0" applyFont="1"/>
    <xf numFmtId="0" fontId="7" fillId="0" borderId="0" xfId="0" applyFont="1" applyBorder="1" applyAlignment="1"/>
    <xf numFmtId="14" fontId="7" fillId="0" borderId="0" xfId="0" applyNumberFormat="1" applyFont="1" applyBorder="1" applyAlignment="1">
      <alignment horizontal="center"/>
    </xf>
    <xf numFmtId="43" fontId="4" fillId="0" borderId="0" xfId="1" applyFont="1" applyAlignment="1"/>
    <xf numFmtId="43" fontId="4" fillId="0" borderId="0" xfId="1" applyFont="1" applyBorder="1" applyAlignme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sqref="A1:XFD1048576"/>
    </sheetView>
  </sheetViews>
  <sheetFormatPr baseColWidth="10" defaultRowHeight="15" x14ac:dyDescent="0.25"/>
  <cols>
    <col min="1" max="1" width="5.28515625" customWidth="1"/>
    <col min="2" max="2" width="8.140625" customWidth="1"/>
    <col min="3" max="3" width="20.85546875" bestFit="1" customWidth="1"/>
    <col min="4" max="4" width="17.85546875" customWidth="1"/>
    <col min="5" max="5" width="11.28515625" bestFit="1" customWidth="1"/>
    <col min="6" max="6" width="15.85546875" bestFit="1" customWidth="1"/>
    <col min="8" max="8" width="13.140625" bestFit="1" customWidth="1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7589331.1100000003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9"/>
      <c r="C10" s="9"/>
      <c r="D10" s="9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8" x14ac:dyDescent="0.25">
      <c r="B17" s="2"/>
      <c r="C17" s="2"/>
      <c r="D17" s="2"/>
      <c r="E17" s="6"/>
      <c r="F17" s="6"/>
      <c r="G17" s="8"/>
    </row>
    <row r="18" spans="2:8" x14ac:dyDescent="0.25">
      <c r="B18" s="45" t="s">
        <v>9</v>
      </c>
      <c r="C18" s="45"/>
      <c r="D18" s="45"/>
      <c r="E18" s="6"/>
      <c r="F18" s="6">
        <v>0</v>
      </c>
      <c r="G18" s="6"/>
    </row>
    <row r="19" spans="2:8" x14ac:dyDescent="0.25">
      <c r="B19" s="2"/>
      <c r="C19" s="2"/>
      <c r="D19" s="2"/>
      <c r="E19" s="6"/>
      <c r="F19" s="6"/>
      <c r="G19" s="8"/>
    </row>
    <row r="20" spans="2:8" x14ac:dyDescent="0.25">
      <c r="B20" s="2"/>
      <c r="C20" s="2"/>
      <c r="D20" s="2"/>
      <c r="E20" s="6"/>
      <c r="F20" s="6"/>
      <c r="G20" s="8"/>
    </row>
    <row r="21" spans="2:8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8" x14ac:dyDescent="0.25">
      <c r="B22" s="10"/>
      <c r="C22" s="12"/>
      <c r="D22" s="12"/>
      <c r="E22" s="6">
        <v>159.93</v>
      </c>
      <c r="F22" s="6"/>
      <c r="G22" s="8"/>
    </row>
    <row r="23" spans="2:8" x14ac:dyDescent="0.25">
      <c r="B23" s="2"/>
      <c r="C23" s="2"/>
      <c r="D23" s="2"/>
      <c r="E23" s="17"/>
      <c r="F23" s="17"/>
      <c r="G23" s="8"/>
    </row>
    <row r="24" spans="2:8" x14ac:dyDescent="0.25">
      <c r="B24" s="10"/>
      <c r="C24" s="2"/>
      <c r="D24" s="2"/>
      <c r="E24" s="17"/>
      <c r="F24" s="18"/>
      <c r="G24" s="19"/>
    </row>
    <row r="25" spans="2:8" x14ac:dyDescent="0.25">
      <c r="B25" s="2"/>
      <c r="C25" s="20" t="s">
        <v>11</v>
      </c>
      <c r="D25" s="21"/>
      <c r="E25" s="22"/>
      <c r="F25" s="23">
        <f>+F7+F9-F15+F18-F21</f>
        <v>7818764.0200000005</v>
      </c>
      <c r="G25" s="19"/>
      <c r="H25" s="24"/>
    </row>
    <row r="26" spans="2:8" x14ac:dyDescent="0.25">
      <c r="B26" s="2"/>
      <c r="C26" s="20" t="s">
        <v>12</v>
      </c>
      <c r="D26" s="21"/>
      <c r="E26" s="22"/>
      <c r="F26" s="25">
        <v>7818627.9099999992</v>
      </c>
      <c r="G26" s="19"/>
      <c r="H26" s="24"/>
    </row>
    <row r="27" spans="2:8" x14ac:dyDescent="0.25">
      <c r="B27" s="2"/>
      <c r="C27" s="20" t="s">
        <v>13</v>
      </c>
      <c r="D27" s="21"/>
      <c r="E27" s="22"/>
      <c r="F27" s="26">
        <f>+F25-F26</f>
        <v>136.1100000012666</v>
      </c>
      <c r="G27" s="19"/>
      <c r="H27" s="24"/>
    </row>
    <row r="28" spans="2:8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opLeftCell="A10" workbookViewId="0">
      <selection sqref="A1:XFD1048576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26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2633235.7599999998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42"/>
      <c r="C10" s="42"/>
      <c r="D10" s="42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27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11" x14ac:dyDescent="0.25">
      <c r="B17" s="2"/>
      <c r="C17" s="2"/>
      <c r="D17" s="2"/>
      <c r="E17" s="6"/>
      <c r="F17" s="6"/>
      <c r="G17" s="8"/>
    </row>
    <row r="18" spans="2:11" x14ac:dyDescent="0.25">
      <c r="B18" s="45" t="s">
        <v>9</v>
      </c>
      <c r="C18" s="45"/>
      <c r="D18" s="45"/>
      <c r="E18" s="6"/>
      <c r="F18" s="6">
        <v>0</v>
      </c>
      <c r="G18" s="6"/>
    </row>
    <row r="19" spans="2:11" x14ac:dyDescent="0.25">
      <c r="B19" s="2"/>
      <c r="C19" s="2"/>
      <c r="D19" s="2"/>
      <c r="E19" s="6"/>
      <c r="F19" s="6"/>
      <c r="G19" s="8"/>
      <c r="K19" s="30" t="s">
        <v>23</v>
      </c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11" x14ac:dyDescent="0.25">
      <c r="B22" s="10"/>
      <c r="C22" s="12"/>
      <c r="D22" s="12"/>
      <c r="E22" s="6">
        <v>159.93</v>
      </c>
      <c r="F22" s="6"/>
      <c r="G22" s="8"/>
    </row>
    <row r="23" spans="2:11" x14ac:dyDescent="0.25">
      <c r="B23" s="2"/>
      <c r="C23" s="2"/>
      <c r="D23" s="2"/>
      <c r="E23" s="17"/>
      <c r="F23" s="17"/>
      <c r="G23" s="8"/>
    </row>
    <row r="24" spans="2:11" x14ac:dyDescent="0.25">
      <c r="B24" s="10"/>
      <c r="C24" s="2"/>
      <c r="D24" s="2"/>
      <c r="E24" s="17"/>
      <c r="F24" s="18"/>
      <c r="G24" s="19"/>
    </row>
    <row r="25" spans="2:11" x14ac:dyDescent="0.25">
      <c r="B25" s="2"/>
      <c r="C25" s="20" t="s">
        <v>11</v>
      </c>
      <c r="D25" s="21"/>
      <c r="E25" s="22"/>
      <c r="F25" s="23">
        <f>+F7+F9-F15+F18-F21</f>
        <v>2862668.6699999995</v>
      </c>
      <c r="G25" s="19"/>
      <c r="H25" s="24"/>
    </row>
    <row r="26" spans="2:11" ht="15.75" thickBot="1" x14ac:dyDescent="0.3">
      <c r="B26" s="2"/>
      <c r="C26" s="20" t="s">
        <v>12</v>
      </c>
      <c r="D26" s="21"/>
      <c r="E26" s="22"/>
      <c r="F26" s="32">
        <v>2862533.2500000005</v>
      </c>
      <c r="G26" s="19"/>
      <c r="H26" s="24"/>
    </row>
    <row r="27" spans="2:11" ht="15.75" thickTop="1" x14ac:dyDescent="0.25">
      <c r="B27" s="2"/>
      <c r="C27" s="20" t="s">
        <v>13</v>
      </c>
      <c r="D27" s="21"/>
      <c r="E27" s="22"/>
      <c r="F27" s="26">
        <f>+F25-F26</f>
        <v>135.41999999899417</v>
      </c>
      <c r="G27" s="19"/>
      <c r="H27" s="24"/>
    </row>
    <row r="28" spans="2:11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opLeftCell="A10" workbookViewId="0">
      <selection activeCell="J25" sqref="J25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28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2786307.08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43"/>
      <c r="C10" s="43"/>
      <c r="D10" s="43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27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11" x14ac:dyDescent="0.25">
      <c r="B17" s="2"/>
      <c r="C17" s="2"/>
      <c r="D17" s="2"/>
      <c r="E17" s="6"/>
      <c r="F17" s="6"/>
      <c r="G17" s="8"/>
    </row>
    <row r="18" spans="2:11" x14ac:dyDescent="0.25">
      <c r="B18" s="45" t="s">
        <v>9</v>
      </c>
      <c r="C18" s="45"/>
      <c r="D18" s="45"/>
      <c r="E18" s="6"/>
      <c r="F18" s="6">
        <v>0</v>
      </c>
      <c r="G18" s="6"/>
    </row>
    <row r="19" spans="2:11" x14ac:dyDescent="0.25">
      <c r="B19" s="2"/>
      <c r="C19" s="2"/>
      <c r="D19" s="2"/>
      <c r="E19" s="6"/>
      <c r="F19" s="6"/>
      <c r="G19" s="8"/>
      <c r="K19" s="30" t="s">
        <v>23</v>
      </c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11" x14ac:dyDescent="0.25">
      <c r="B22" s="10"/>
      <c r="C22" s="12"/>
      <c r="D22" s="12"/>
      <c r="E22" s="6">
        <v>159.93</v>
      </c>
      <c r="F22" s="6"/>
      <c r="G22" s="8"/>
    </row>
    <row r="23" spans="2:11" x14ac:dyDescent="0.25">
      <c r="B23" s="2"/>
      <c r="C23" s="2"/>
      <c r="D23" s="2"/>
      <c r="E23" s="17"/>
      <c r="F23" s="17"/>
      <c r="G23" s="8"/>
    </row>
    <row r="24" spans="2:11" x14ac:dyDescent="0.25">
      <c r="B24" s="10"/>
      <c r="C24" s="2"/>
      <c r="D24" s="2"/>
      <c r="E24" s="17"/>
      <c r="F24" s="18"/>
      <c r="G24" s="19"/>
    </row>
    <row r="25" spans="2:11" x14ac:dyDescent="0.25">
      <c r="B25" s="2"/>
      <c r="C25" s="20" t="s">
        <v>11</v>
      </c>
      <c r="D25" s="21"/>
      <c r="E25" s="22"/>
      <c r="F25" s="23">
        <f>+F7+F9-F15+F18-F21</f>
        <v>3015739.9899999998</v>
      </c>
      <c r="G25" s="19"/>
      <c r="H25" s="24"/>
    </row>
    <row r="26" spans="2:11" ht="15.75" thickBot="1" x14ac:dyDescent="0.3">
      <c r="B26" s="2"/>
      <c r="C26" s="20" t="s">
        <v>12</v>
      </c>
      <c r="D26" s="21"/>
      <c r="E26" s="22"/>
      <c r="F26" s="32">
        <v>3015604.5700000003</v>
      </c>
      <c r="G26" s="19"/>
      <c r="H26" s="24"/>
    </row>
    <row r="27" spans="2:11" ht="15.75" thickTop="1" x14ac:dyDescent="0.25">
      <c r="B27" s="2"/>
      <c r="C27" s="20" t="s">
        <v>13</v>
      </c>
      <c r="D27" s="21"/>
      <c r="E27" s="22"/>
      <c r="F27" s="26">
        <f>+F25-F26</f>
        <v>135.41999999945983</v>
      </c>
      <c r="G27" s="19"/>
      <c r="H27" s="24"/>
    </row>
    <row r="28" spans="2:11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opLeftCell="A22" workbookViewId="0">
      <selection activeCell="G47" sqref="G47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2.2851562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29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548447.99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44"/>
      <c r="C10" s="44"/>
      <c r="D10" s="44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27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11" x14ac:dyDescent="0.25">
      <c r="B17" s="2"/>
      <c r="C17" s="2"/>
      <c r="D17" s="2"/>
      <c r="E17" s="6"/>
      <c r="F17" s="6"/>
      <c r="G17" s="8"/>
    </row>
    <row r="18" spans="2:11" x14ac:dyDescent="0.25">
      <c r="B18" s="45" t="s">
        <v>9</v>
      </c>
      <c r="C18" s="45"/>
      <c r="D18" s="45"/>
      <c r="E18" s="6"/>
      <c r="F18" s="6">
        <v>0</v>
      </c>
      <c r="G18" s="6"/>
    </row>
    <row r="19" spans="2:11" x14ac:dyDescent="0.25">
      <c r="B19" s="2"/>
      <c r="C19" s="2"/>
      <c r="D19" s="2"/>
      <c r="E19" s="6"/>
      <c r="F19" s="6"/>
      <c r="G19" s="8"/>
      <c r="K19" s="30" t="s">
        <v>23</v>
      </c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11" x14ac:dyDescent="0.25">
      <c r="B22" s="10"/>
      <c r="C22" s="12"/>
      <c r="D22" s="12"/>
      <c r="E22" s="6">
        <v>159.93</v>
      </c>
      <c r="F22" s="6"/>
      <c r="G22" s="8"/>
    </row>
    <row r="23" spans="2:11" x14ac:dyDescent="0.25">
      <c r="B23" s="2"/>
      <c r="C23" s="2"/>
      <c r="D23" s="2"/>
      <c r="E23" s="17"/>
      <c r="F23" s="17"/>
      <c r="G23" s="8"/>
    </row>
    <row r="24" spans="2:11" x14ac:dyDescent="0.25">
      <c r="B24" s="10"/>
      <c r="C24" s="2"/>
      <c r="D24" s="2"/>
      <c r="E24" s="17"/>
      <c r="F24" s="18"/>
      <c r="G24" s="19"/>
    </row>
    <row r="25" spans="2:11" x14ac:dyDescent="0.25">
      <c r="B25" s="2"/>
      <c r="C25" s="20" t="s">
        <v>11</v>
      </c>
      <c r="D25" s="21"/>
      <c r="E25" s="22"/>
      <c r="F25" s="23">
        <f>+F7+F9-F15+F18-F21</f>
        <v>777880.89999999991</v>
      </c>
      <c r="G25" s="19"/>
      <c r="H25" s="24"/>
    </row>
    <row r="26" spans="2:11" ht="15.75" thickBot="1" x14ac:dyDescent="0.3">
      <c r="B26" s="2"/>
      <c r="C26" s="20" t="s">
        <v>12</v>
      </c>
      <c r="D26" s="21"/>
      <c r="E26" s="22"/>
      <c r="F26" s="32">
        <v>777745.48</v>
      </c>
      <c r="G26" s="19"/>
      <c r="H26" s="24"/>
    </row>
    <row r="27" spans="2:11" ht="15.75" thickTop="1" x14ac:dyDescent="0.25">
      <c r="B27" s="2"/>
      <c r="C27" s="20" t="s">
        <v>13</v>
      </c>
      <c r="D27" s="21"/>
      <c r="E27" s="22"/>
      <c r="F27" s="26">
        <f>+F25-F26</f>
        <v>135.41999999992549</v>
      </c>
      <c r="G27" s="19"/>
      <c r="H27" s="24"/>
    </row>
    <row r="28" spans="2:11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workbookViewId="0">
      <selection activeCell="M10" sqref="M10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2.2851562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30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582032.22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44"/>
      <c r="C10" s="44"/>
      <c r="D10" s="44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27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11" x14ac:dyDescent="0.25">
      <c r="B17" s="2"/>
      <c r="C17" s="2"/>
      <c r="D17" s="2"/>
      <c r="E17" s="6"/>
      <c r="F17" s="6"/>
      <c r="G17" s="8"/>
    </row>
    <row r="18" spans="2:11" x14ac:dyDescent="0.25">
      <c r="B18" s="45" t="s">
        <v>9</v>
      </c>
      <c r="C18" s="45"/>
      <c r="D18" s="45"/>
      <c r="E18" s="6"/>
      <c r="F18" s="6">
        <v>0</v>
      </c>
      <c r="G18" s="6"/>
    </row>
    <row r="19" spans="2:11" x14ac:dyDescent="0.25">
      <c r="B19" s="2"/>
      <c r="C19" s="2"/>
      <c r="D19" s="2"/>
      <c r="E19" s="6"/>
      <c r="F19" s="6"/>
      <c r="G19" s="8"/>
      <c r="K19" s="30" t="s">
        <v>23</v>
      </c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11" x14ac:dyDescent="0.25">
      <c r="B22" s="10"/>
      <c r="C22" s="12"/>
      <c r="D22" s="12"/>
      <c r="E22" s="6">
        <v>159.93</v>
      </c>
      <c r="F22" s="6"/>
      <c r="G22" s="8"/>
    </row>
    <row r="23" spans="2:11" x14ac:dyDescent="0.25">
      <c r="B23" s="2"/>
      <c r="C23" s="2"/>
      <c r="D23" s="2"/>
      <c r="E23" s="17"/>
      <c r="F23" s="17"/>
      <c r="G23" s="8"/>
    </row>
    <row r="24" spans="2:11" x14ac:dyDescent="0.25">
      <c r="B24" s="10"/>
      <c r="C24" s="2"/>
      <c r="D24" s="2"/>
      <c r="E24" s="17"/>
      <c r="F24" s="18"/>
      <c r="G24" s="19"/>
    </row>
    <row r="25" spans="2:11" x14ac:dyDescent="0.25">
      <c r="B25" s="2"/>
      <c r="C25" s="20" t="s">
        <v>11</v>
      </c>
      <c r="D25" s="21"/>
      <c r="E25" s="22"/>
      <c r="F25" s="23">
        <f>+F7+F9-F15+F18-F21</f>
        <v>811465.12999999989</v>
      </c>
      <c r="G25" s="19"/>
      <c r="H25" s="24"/>
      <c r="I25" s="24"/>
    </row>
    <row r="26" spans="2:11" ht="15.75" thickBot="1" x14ac:dyDescent="0.3">
      <c r="B26" s="2"/>
      <c r="C26" s="20" t="s">
        <v>12</v>
      </c>
      <c r="D26" s="21"/>
      <c r="E26" s="22"/>
      <c r="F26" s="32">
        <v>811329.71</v>
      </c>
      <c r="G26" s="19"/>
      <c r="H26" s="24"/>
    </row>
    <row r="27" spans="2:11" ht="15.75" thickTop="1" x14ac:dyDescent="0.25">
      <c r="B27" s="2"/>
      <c r="C27" s="20" t="s">
        <v>13</v>
      </c>
      <c r="D27" s="21"/>
      <c r="E27" s="22"/>
      <c r="F27" s="26">
        <f>+F25-F26</f>
        <v>135.41999999992549</v>
      </c>
      <c r="G27" s="19"/>
      <c r="H27" s="24"/>
    </row>
    <row r="28" spans="2:11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0" workbookViewId="0">
      <selection activeCell="F26" sqref="F26"/>
    </sheetView>
  </sheetViews>
  <sheetFormatPr baseColWidth="10" defaultRowHeight="15" x14ac:dyDescent="0.25"/>
  <cols>
    <col min="1" max="1" width="5.28515625" customWidth="1"/>
    <col min="2" max="2" width="8.140625" customWidth="1"/>
    <col min="3" max="3" width="20.85546875" bestFit="1" customWidth="1"/>
    <col min="4" max="4" width="17.85546875" customWidth="1"/>
    <col min="5" max="5" width="11.28515625" bestFit="1" customWidth="1"/>
    <col min="6" max="6" width="15.85546875" bestFit="1" customWidth="1"/>
    <col min="8" max="8" width="13.140625" bestFit="1" customWidth="1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14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7812973.1500000004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9"/>
      <c r="C10" s="9"/>
      <c r="D10" s="9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8" x14ac:dyDescent="0.25">
      <c r="B17" s="2"/>
      <c r="C17" s="2"/>
      <c r="D17" s="2"/>
      <c r="E17" s="6"/>
      <c r="F17" s="6"/>
      <c r="G17" s="8"/>
    </row>
    <row r="18" spans="2:8" x14ac:dyDescent="0.25">
      <c r="B18" s="45" t="s">
        <v>9</v>
      </c>
      <c r="C18" s="45"/>
      <c r="D18" s="45"/>
      <c r="E18" s="6"/>
      <c r="F18" s="6">
        <v>0</v>
      </c>
      <c r="G18" s="6"/>
    </row>
    <row r="19" spans="2:8" x14ac:dyDescent="0.25">
      <c r="B19" s="2"/>
      <c r="C19" s="2"/>
      <c r="D19" s="2"/>
      <c r="E19" s="6"/>
      <c r="F19" s="6"/>
      <c r="G19" s="8"/>
    </row>
    <row r="20" spans="2:8" x14ac:dyDescent="0.25">
      <c r="B20" s="2"/>
      <c r="C20" s="2"/>
      <c r="D20" s="2"/>
      <c r="E20" s="6"/>
      <c r="F20" s="6"/>
      <c r="G20" s="8"/>
    </row>
    <row r="21" spans="2:8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8" x14ac:dyDescent="0.25">
      <c r="B22" s="10"/>
      <c r="C22" s="12"/>
      <c r="D22" s="12"/>
      <c r="E22" s="6">
        <v>159.93</v>
      </c>
      <c r="F22" s="6"/>
      <c r="G22" s="8"/>
    </row>
    <row r="23" spans="2:8" x14ac:dyDescent="0.25">
      <c r="B23" s="2"/>
      <c r="C23" s="2"/>
      <c r="D23" s="2"/>
      <c r="E23" s="17"/>
      <c r="F23" s="17"/>
      <c r="G23" s="8"/>
    </row>
    <row r="24" spans="2:8" x14ac:dyDescent="0.25">
      <c r="B24" s="10"/>
      <c r="C24" s="2"/>
      <c r="D24" s="2"/>
      <c r="E24" s="17"/>
      <c r="F24" s="18"/>
      <c r="G24" s="19"/>
    </row>
    <row r="25" spans="2:8" x14ac:dyDescent="0.25">
      <c r="B25" s="2"/>
      <c r="C25" s="20" t="s">
        <v>11</v>
      </c>
      <c r="D25" s="21"/>
      <c r="E25" s="22"/>
      <c r="F25" s="23">
        <f>+F7+F9-F15+F18-F21</f>
        <v>8042406.0600000005</v>
      </c>
      <c r="G25" s="19"/>
      <c r="H25" s="24"/>
    </row>
    <row r="26" spans="2:8" x14ac:dyDescent="0.25">
      <c r="B26" s="2"/>
      <c r="C26" s="20" t="s">
        <v>12</v>
      </c>
      <c r="D26" s="21"/>
      <c r="E26" s="22"/>
      <c r="F26" s="25">
        <v>8042269.9500000002</v>
      </c>
      <c r="G26" s="19"/>
      <c r="H26" s="24"/>
    </row>
    <row r="27" spans="2:8" x14ac:dyDescent="0.25">
      <c r="B27" s="2"/>
      <c r="C27" s="20" t="s">
        <v>13</v>
      </c>
      <c r="D27" s="21"/>
      <c r="E27" s="22"/>
      <c r="F27" s="26">
        <f>+F25-F26</f>
        <v>136.11000000033528</v>
      </c>
      <c r="G27" s="19"/>
      <c r="H27" s="24"/>
    </row>
    <row r="28" spans="2:8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5" workbookViewId="0">
      <selection activeCell="I21" sqref="I21"/>
    </sheetView>
  </sheetViews>
  <sheetFormatPr baseColWidth="10" defaultRowHeight="15" x14ac:dyDescent="0.25"/>
  <cols>
    <col min="1" max="1" width="5.28515625" customWidth="1"/>
    <col min="2" max="2" width="8.140625" customWidth="1"/>
    <col min="3" max="3" width="20.85546875" bestFit="1" customWidth="1"/>
    <col min="4" max="4" width="17.85546875" customWidth="1"/>
    <col min="5" max="5" width="11.28515625" bestFit="1" customWidth="1"/>
    <col min="6" max="6" width="15.85546875" bestFit="1" customWidth="1"/>
    <col min="8" max="8" width="13.140625" bestFit="1" customWidth="1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15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7701850.8799999999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28"/>
      <c r="C10" s="28"/>
      <c r="D10" s="28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8" x14ac:dyDescent="0.25">
      <c r="B17" s="2"/>
      <c r="C17" s="2"/>
      <c r="D17" s="2"/>
      <c r="E17" s="6"/>
      <c r="F17" s="6"/>
      <c r="G17" s="8"/>
    </row>
    <row r="18" spans="2:8" x14ac:dyDescent="0.25">
      <c r="B18" s="45" t="s">
        <v>9</v>
      </c>
      <c r="C18" s="45"/>
      <c r="D18" s="45"/>
      <c r="E18" s="6"/>
      <c r="F18" s="6">
        <v>0</v>
      </c>
      <c r="G18" s="6"/>
    </row>
    <row r="19" spans="2:8" x14ac:dyDescent="0.25">
      <c r="B19" s="2"/>
      <c r="C19" s="2"/>
      <c r="D19" s="2"/>
      <c r="E19" s="6"/>
      <c r="F19" s="6"/>
      <c r="G19" s="8"/>
    </row>
    <row r="20" spans="2:8" x14ac:dyDescent="0.25">
      <c r="B20" s="2"/>
      <c r="C20" s="2"/>
      <c r="D20" s="2"/>
      <c r="E20" s="6"/>
      <c r="F20" s="6"/>
      <c r="G20" s="8"/>
    </row>
    <row r="21" spans="2:8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8" x14ac:dyDescent="0.25">
      <c r="B22" s="10"/>
      <c r="C22" s="12"/>
      <c r="D22" s="12"/>
      <c r="E22" s="6">
        <v>159.93</v>
      </c>
      <c r="F22" s="6"/>
      <c r="G22" s="8"/>
    </row>
    <row r="23" spans="2:8" x14ac:dyDescent="0.25">
      <c r="B23" s="2"/>
      <c r="C23" s="2"/>
      <c r="D23" s="2"/>
      <c r="E23" s="17"/>
      <c r="F23" s="17"/>
      <c r="G23" s="8"/>
    </row>
    <row r="24" spans="2:8" x14ac:dyDescent="0.25">
      <c r="B24" s="10"/>
      <c r="C24" s="2"/>
      <c r="D24" s="2"/>
      <c r="E24" s="17"/>
      <c r="F24" s="18"/>
      <c r="G24" s="19"/>
    </row>
    <row r="25" spans="2:8" x14ac:dyDescent="0.25">
      <c r="B25" s="2"/>
      <c r="C25" s="20" t="s">
        <v>11</v>
      </c>
      <c r="D25" s="21"/>
      <c r="E25" s="22"/>
      <c r="F25" s="23">
        <f>+F7+F9-F15+F18-F21</f>
        <v>7931283.79</v>
      </c>
      <c r="G25" s="19"/>
      <c r="H25" s="24"/>
    </row>
    <row r="26" spans="2:8" x14ac:dyDescent="0.25">
      <c r="B26" s="2"/>
      <c r="C26" s="20" t="s">
        <v>12</v>
      </c>
      <c r="D26" s="21"/>
      <c r="E26" s="22"/>
      <c r="F26" s="31">
        <v>7931147.6799999997</v>
      </c>
      <c r="G26" s="19"/>
      <c r="H26" s="24"/>
    </row>
    <row r="27" spans="2:8" x14ac:dyDescent="0.25">
      <c r="B27" s="2"/>
      <c r="C27" s="20" t="s">
        <v>13</v>
      </c>
      <c r="D27" s="21"/>
      <c r="E27" s="22"/>
      <c r="F27" s="26">
        <f>+F25-F26</f>
        <v>136.11000000033528</v>
      </c>
      <c r="G27" s="19"/>
      <c r="H27" s="24"/>
    </row>
    <row r="28" spans="2:8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7" workbookViewId="0">
      <selection activeCell="F25" sqref="F25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16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7448600.7999999998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28"/>
      <c r="C10" s="28"/>
      <c r="D10" s="28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8" x14ac:dyDescent="0.25">
      <c r="B17" s="2"/>
      <c r="C17" s="2"/>
      <c r="D17" s="2"/>
      <c r="E17" s="6"/>
      <c r="F17" s="6"/>
      <c r="G17" s="8"/>
    </row>
    <row r="18" spans="2:8" x14ac:dyDescent="0.25">
      <c r="B18" s="45" t="s">
        <v>9</v>
      </c>
      <c r="C18" s="45"/>
      <c r="D18" s="45"/>
      <c r="E18" s="6"/>
      <c r="F18" s="6">
        <v>0</v>
      </c>
      <c r="G18" s="6"/>
    </row>
    <row r="19" spans="2:8" x14ac:dyDescent="0.25">
      <c r="B19" s="2"/>
      <c r="C19" s="2"/>
      <c r="D19" s="2"/>
      <c r="E19" s="6"/>
      <c r="F19" s="6"/>
      <c r="G19" s="8"/>
    </row>
    <row r="20" spans="2:8" x14ac:dyDescent="0.25">
      <c r="B20" s="2"/>
      <c r="C20" s="2"/>
      <c r="D20" s="2"/>
      <c r="E20" s="6"/>
      <c r="F20" s="6"/>
      <c r="G20" s="8"/>
    </row>
    <row r="21" spans="2:8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8" x14ac:dyDescent="0.25">
      <c r="B22" s="10"/>
      <c r="C22" s="12"/>
      <c r="D22" s="12"/>
      <c r="E22" s="6">
        <v>159.93</v>
      </c>
      <c r="F22" s="6"/>
      <c r="G22" s="8"/>
    </row>
    <row r="23" spans="2:8" x14ac:dyDescent="0.25">
      <c r="B23" s="2"/>
      <c r="C23" s="2"/>
      <c r="D23" s="2"/>
      <c r="E23" s="17"/>
      <c r="F23" s="17"/>
      <c r="G23" s="8"/>
    </row>
    <row r="24" spans="2:8" x14ac:dyDescent="0.25">
      <c r="B24" s="10"/>
      <c r="C24" s="2"/>
      <c r="D24" s="2"/>
      <c r="E24" s="17"/>
      <c r="F24" s="18"/>
      <c r="G24" s="19"/>
    </row>
    <row r="25" spans="2:8" x14ac:dyDescent="0.25">
      <c r="B25" s="2"/>
      <c r="C25" s="20" t="s">
        <v>11</v>
      </c>
      <c r="D25" s="21"/>
      <c r="E25" s="22"/>
      <c r="F25" s="23">
        <f>+F7+F9-F15+F18-F21</f>
        <v>7678033.71</v>
      </c>
      <c r="G25" s="19"/>
      <c r="H25" s="24"/>
    </row>
    <row r="26" spans="2:8" ht="15.75" thickBot="1" x14ac:dyDescent="0.3">
      <c r="B26" s="2"/>
      <c r="C26" s="20" t="s">
        <v>12</v>
      </c>
      <c r="D26" s="21"/>
      <c r="E26" s="22"/>
      <c r="F26" s="32">
        <v>7677898.3899999997</v>
      </c>
      <c r="G26" s="19"/>
      <c r="H26" s="24"/>
    </row>
    <row r="27" spans="2:8" ht="15.75" thickTop="1" x14ac:dyDescent="0.25">
      <c r="B27" s="2"/>
      <c r="C27" s="20" t="s">
        <v>13</v>
      </c>
      <c r="D27" s="21"/>
      <c r="E27" s="22"/>
      <c r="F27" s="26">
        <f>+F25-F26</f>
        <v>135.32000000029802</v>
      </c>
      <c r="G27" s="19"/>
      <c r="H27" s="24"/>
    </row>
    <row r="28" spans="2:8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3" workbookViewId="0">
      <selection activeCell="E39" sqref="E39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17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7776204.3899999997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29"/>
      <c r="C10" s="29"/>
      <c r="D10" s="29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8" x14ac:dyDescent="0.25">
      <c r="B17" s="2"/>
      <c r="C17" s="2"/>
      <c r="D17" s="2"/>
      <c r="E17" s="6"/>
      <c r="F17" s="6"/>
      <c r="G17" s="8"/>
    </row>
    <row r="18" spans="2:8" x14ac:dyDescent="0.25">
      <c r="B18" s="45" t="s">
        <v>9</v>
      </c>
      <c r="C18" s="45"/>
      <c r="D18" s="45"/>
      <c r="E18" s="6"/>
      <c r="F18" s="6">
        <v>0</v>
      </c>
      <c r="G18" s="6"/>
    </row>
    <row r="19" spans="2:8" x14ac:dyDescent="0.25">
      <c r="B19" s="2"/>
      <c r="C19" s="2"/>
      <c r="D19" s="2"/>
      <c r="E19" s="6"/>
      <c r="F19" s="6"/>
      <c r="G19" s="8"/>
    </row>
    <row r="20" spans="2:8" x14ac:dyDescent="0.25">
      <c r="B20" s="2"/>
      <c r="C20" s="2"/>
      <c r="D20" s="2"/>
      <c r="E20" s="6"/>
      <c r="F20" s="6"/>
      <c r="G20" s="8"/>
    </row>
    <row r="21" spans="2:8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8" x14ac:dyDescent="0.25">
      <c r="B22" s="10"/>
      <c r="C22" s="12"/>
      <c r="D22" s="12"/>
      <c r="E22" s="6">
        <v>159.93</v>
      </c>
      <c r="F22" s="6"/>
      <c r="G22" s="8"/>
    </row>
    <row r="23" spans="2:8" x14ac:dyDescent="0.25">
      <c r="B23" s="2"/>
      <c r="C23" s="2"/>
      <c r="D23" s="2"/>
      <c r="E23" s="17"/>
      <c r="F23" s="17"/>
      <c r="G23" s="8"/>
    </row>
    <row r="24" spans="2:8" x14ac:dyDescent="0.25">
      <c r="B24" s="10"/>
      <c r="C24" s="2"/>
      <c r="D24" s="2"/>
      <c r="E24" s="17"/>
      <c r="F24" s="18"/>
      <c r="G24" s="19"/>
    </row>
    <row r="25" spans="2:8" x14ac:dyDescent="0.25">
      <c r="B25" s="2"/>
      <c r="C25" s="20" t="s">
        <v>11</v>
      </c>
      <c r="D25" s="21"/>
      <c r="E25" s="22"/>
      <c r="F25" s="23">
        <f>+F7+F9-F15+F18-F21</f>
        <v>8005637.2999999998</v>
      </c>
      <c r="G25" s="19"/>
      <c r="H25" s="24"/>
    </row>
    <row r="26" spans="2:8" ht="15.75" thickBot="1" x14ac:dyDescent="0.3">
      <c r="B26" s="2"/>
      <c r="C26" s="20" t="s">
        <v>12</v>
      </c>
      <c r="D26" s="21"/>
      <c r="E26" s="22"/>
      <c r="F26" s="32">
        <v>8005501.9799999995</v>
      </c>
      <c r="G26" s="19"/>
      <c r="H26" s="24"/>
    </row>
    <row r="27" spans="2:8" ht="15.75" thickTop="1" x14ac:dyDescent="0.25">
      <c r="B27" s="2"/>
      <c r="C27" s="20" t="s">
        <v>13</v>
      </c>
      <c r="D27" s="21"/>
      <c r="E27" s="22"/>
      <c r="F27" s="26">
        <f>+F25-F26</f>
        <v>135.32000000029802</v>
      </c>
      <c r="G27" s="19"/>
      <c r="H27" s="24"/>
    </row>
    <row r="28" spans="2:8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workbookViewId="0">
      <selection sqref="A1:XFD1048576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18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7796707.6399999997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+SUM(E11:E14)</f>
        <v>279592.83999999997</v>
      </c>
      <c r="G9" s="8"/>
    </row>
    <row r="10" spans="1:7" x14ac:dyDescent="0.25">
      <c r="B10" s="29"/>
      <c r="C10" s="29"/>
      <c r="D10" s="29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5" t="s">
        <v>19</v>
      </c>
      <c r="C14" s="16">
        <v>42857</v>
      </c>
      <c r="D14" s="15" t="s">
        <v>6</v>
      </c>
      <c r="E14" s="6">
        <v>50000</v>
      </c>
      <c r="F14" s="6"/>
      <c r="G14" s="8"/>
    </row>
    <row r="15" spans="1:7" x14ac:dyDescent="0.25">
      <c r="B15" s="13"/>
      <c r="C15" s="14"/>
      <c r="D15" s="2"/>
      <c r="E15" s="6"/>
      <c r="F15" s="6"/>
      <c r="G15" s="8"/>
    </row>
    <row r="16" spans="1:7" x14ac:dyDescent="0.25">
      <c r="B16" s="45" t="s">
        <v>8</v>
      </c>
      <c r="C16" s="45"/>
      <c r="D16" s="45"/>
      <c r="E16" s="6"/>
      <c r="F16" s="6">
        <v>0</v>
      </c>
      <c r="G16" s="8"/>
    </row>
    <row r="17" spans="2:8" x14ac:dyDescent="0.25">
      <c r="B17" s="10"/>
      <c r="C17" s="12"/>
      <c r="D17" s="12"/>
      <c r="E17" s="6"/>
      <c r="F17" s="6"/>
      <c r="G17" s="8"/>
    </row>
    <row r="18" spans="2:8" x14ac:dyDescent="0.25">
      <c r="B18" s="2"/>
      <c r="C18" s="2"/>
      <c r="D18" s="2"/>
      <c r="E18" s="6"/>
      <c r="F18" s="6"/>
      <c r="G18" s="8"/>
    </row>
    <row r="19" spans="2:8" x14ac:dyDescent="0.25">
      <c r="B19" s="45" t="s">
        <v>9</v>
      </c>
      <c r="C19" s="45"/>
      <c r="D19" s="45"/>
      <c r="E19" s="6"/>
      <c r="F19" s="6">
        <v>0</v>
      </c>
      <c r="G19" s="6"/>
    </row>
    <row r="20" spans="2:8" x14ac:dyDescent="0.25">
      <c r="B20" s="2"/>
      <c r="C20" s="2"/>
      <c r="D20" s="2"/>
      <c r="E20" s="6"/>
      <c r="F20" s="6"/>
      <c r="G20" s="8"/>
    </row>
    <row r="21" spans="2:8" x14ac:dyDescent="0.25">
      <c r="B21" s="2"/>
      <c r="C21" s="2"/>
      <c r="D21" s="2"/>
      <c r="E21" s="6"/>
      <c r="F21" s="6"/>
      <c r="G21" s="8"/>
    </row>
    <row r="22" spans="2:8" x14ac:dyDescent="0.25">
      <c r="B22" s="45" t="s">
        <v>10</v>
      </c>
      <c r="C22" s="45"/>
      <c r="D22" s="45"/>
      <c r="E22" s="6"/>
      <c r="F22" s="6">
        <f>+E23</f>
        <v>159.93</v>
      </c>
      <c r="G22" s="8"/>
    </row>
    <row r="23" spans="2:8" x14ac:dyDescent="0.25">
      <c r="B23" s="10"/>
      <c r="C23" s="12"/>
      <c r="D23" s="12"/>
      <c r="E23" s="6">
        <v>159.93</v>
      </c>
      <c r="F23" s="6"/>
      <c r="G23" s="8"/>
    </row>
    <row r="24" spans="2:8" x14ac:dyDescent="0.25">
      <c r="B24" s="2"/>
      <c r="C24" s="2"/>
      <c r="D24" s="2"/>
      <c r="E24" s="17"/>
      <c r="F24" s="17"/>
      <c r="G24" s="8"/>
    </row>
    <row r="25" spans="2:8" x14ac:dyDescent="0.25">
      <c r="B25" s="10"/>
      <c r="C25" s="2"/>
      <c r="D25" s="2"/>
      <c r="E25" s="17"/>
      <c r="F25" s="18"/>
      <c r="G25" s="19"/>
    </row>
    <row r="26" spans="2:8" x14ac:dyDescent="0.25">
      <c r="B26" s="2"/>
      <c r="C26" s="20" t="s">
        <v>11</v>
      </c>
      <c r="D26" s="21"/>
      <c r="E26" s="22"/>
      <c r="F26" s="23">
        <f>+F7+F9-F16+F19-F22</f>
        <v>8076140.5499999998</v>
      </c>
      <c r="G26" s="19"/>
      <c r="H26" s="24"/>
    </row>
    <row r="27" spans="2:8" ht="15.75" thickBot="1" x14ac:dyDescent="0.3">
      <c r="B27" s="2"/>
      <c r="C27" s="20" t="s">
        <v>12</v>
      </c>
      <c r="D27" s="21"/>
      <c r="E27" s="22"/>
      <c r="F27" s="32">
        <v>8076005.1299999999</v>
      </c>
      <c r="G27" s="19"/>
      <c r="H27" s="24"/>
    </row>
    <row r="28" spans="2:8" ht="15.75" thickTop="1" x14ac:dyDescent="0.25">
      <c r="B28" s="2"/>
      <c r="C28" s="20" t="s">
        <v>13</v>
      </c>
      <c r="D28" s="21"/>
      <c r="E28" s="22"/>
      <c r="F28" s="26">
        <f>+F26-F27</f>
        <v>135.41999999992549</v>
      </c>
      <c r="G28" s="19"/>
      <c r="H28" s="24"/>
    </row>
    <row r="29" spans="2:8" x14ac:dyDescent="0.25">
      <c r="F29" s="27"/>
    </row>
  </sheetData>
  <mergeCells count="7">
    <mergeCell ref="B22:D22"/>
    <mergeCell ref="A2:G2"/>
    <mergeCell ref="A3:G3"/>
    <mergeCell ref="A4:G4"/>
    <mergeCell ref="B9:D9"/>
    <mergeCell ref="B16:D16"/>
    <mergeCell ref="B19:D19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workbookViewId="0">
      <selection activeCell="F7" sqref="F7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20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7650687.9900000002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+SUM(E11:E16)</f>
        <v>379592.83999999997</v>
      </c>
      <c r="G9" s="8"/>
    </row>
    <row r="10" spans="1:7" x14ac:dyDescent="0.25">
      <c r="B10" s="33"/>
      <c r="C10" s="33"/>
      <c r="D10" s="33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5" t="s">
        <v>19</v>
      </c>
      <c r="C14" s="16">
        <v>42857</v>
      </c>
      <c r="D14" s="15" t="s">
        <v>6</v>
      </c>
      <c r="E14" s="6">
        <v>50000</v>
      </c>
      <c r="F14" s="6"/>
      <c r="G14" s="8"/>
    </row>
    <row r="15" spans="1:7" x14ac:dyDescent="0.25">
      <c r="B15" s="35" t="s">
        <v>21</v>
      </c>
      <c r="C15" s="16">
        <v>42889</v>
      </c>
      <c r="D15" s="36" t="s">
        <v>6</v>
      </c>
      <c r="E15" s="39">
        <v>50000</v>
      </c>
      <c r="F15" s="6"/>
      <c r="G15" s="8"/>
    </row>
    <row r="16" spans="1:7" x14ac:dyDescent="0.25">
      <c r="B16" s="37" t="s">
        <v>22</v>
      </c>
      <c r="C16" s="38">
        <v>42889</v>
      </c>
      <c r="D16" s="36" t="s">
        <v>6</v>
      </c>
      <c r="E16" s="40">
        <v>50000</v>
      </c>
      <c r="F16" s="6"/>
      <c r="G16" s="8"/>
    </row>
    <row r="17" spans="2:11" x14ac:dyDescent="0.25">
      <c r="B17" s="13"/>
      <c r="C17" s="14"/>
      <c r="D17" s="2"/>
      <c r="E17" s="6"/>
      <c r="F17" s="6"/>
      <c r="G17" s="8"/>
    </row>
    <row r="18" spans="2:11" x14ac:dyDescent="0.25">
      <c r="B18" s="45" t="s">
        <v>8</v>
      </c>
      <c r="C18" s="45"/>
      <c r="D18" s="45"/>
      <c r="E18" s="6"/>
      <c r="F18" s="6">
        <v>0</v>
      </c>
      <c r="G18" s="8"/>
    </row>
    <row r="19" spans="2:11" x14ac:dyDescent="0.25">
      <c r="B19" s="10"/>
      <c r="C19" s="12"/>
      <c r="D19" s="12"/>
      <c r="E19" s="6"/>
      <c r="F19" s="6"/>
      <c r="G19" s="8"/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9</v>
      </c>
      <c r="C21" s="45"/>
      <c r="D21" s="45"/>
      <c r="E21" s="6"/>
      <c r="F21" s="6">
        <v>0</v>
      </c>
      <c r="G21" s="6"/>
    </row>
    <row r="22" spans="2:11" x14ac:dyDescent="0.25">
      <c r="B22" s="2"/>
      <c r="C22" s="2"/>
      <c r="D22" s="2"/>
      <c r="E22" s="6"/>
      <c r="F22" s="6"/>
      <c r="G22" s="8"/>
      <c r="K22" s="30" t="s">
        <v>23</v>
      </c>
    </row>
    <row r="23" spans="2:11" x14ac:dyDescent="0.25">
      <c r="B23" s="2"/>
      <c r="C23" s="2"/>
      <c r="D23" s="2"/>
      <c r="E23" s="6"/>
      <c r="F23" s="6"/>
      <c r="G23" s="8"/>
    </row>
    <row r="24" spans="2:11" x14ac:dyDescent="0.25">
      <c r="B24" s="45" t="s">
        <v>10</v>
      </c>
      <c r="C24" s="45"/>
      <c r="D24" s="45"/>
      <c r="E24" s="6"/>
      <c r="F24" s="6">
        <f>+E25</f>
        <v>159.93</v>
      </c>
      <c r="G24" s="8"/>
    </row>
    <row r="25" spans="2:11" x14ac:dyDescent="0.25">
      <c r="B25" s="10"/>
      <c r="C25" s="12"/>
      <c r="D25" s="12"/>
      <c r="E25" s="6">
        <v>159.93</v>
      </c>
      <c r="F25" s="6"/>
      <c r="G25" s="8"/>
    </row>
    <row r="26" spans="2:11" x14ac:dyDescent="0.25">
      <c r="B26" s="2"/>
      <c r="C26" s="2"/>
      <c r="D26" s="2"/>
      <c r="E26" s="17"/>
      <c r="F26" s="17"/>
      <c r="G26" s="8"/>
    </row>
    <row r="27" spans="2:11" x14ac:dyDescent="0.25">
      <c r="B27" s="10"/>
      <c r="C27" s="2"/>
      <c r="D27" s="2"/>
      <c r="E27" s="17"/>
      <c r="F27" s="18"/>
      <c r="G27" s="19"/>
    </row>
    <row r="28" spans="2:11" x14ac:dyDescent="0.25">
      <c r="B28" s="2"/>
      <c r="C28" s="20" t="s">
        <v>11</v>
      </c>
      <c r="D28" s="21"/>
      <c r="E28" s="22"/>
      <c r="F28" s="23">
        <f>+F7+F9-F18+F21-F24</f>
        <v>8030120.9000000004</v>
      </c>
      <c r="G28" s="19"/>
      <c r="H28" s="24"/>
    </row>
    <row r="29" spans="2:11" ht="15.75" thickBot="1" x14ac:dyDescent="0.3">
      <c r="B29" s="2"/>
      <c r="C29" s="20" t="s">
        <v>12</v>
      </c>
      <c r="D29" s="21"/>
      <c r="E29" s="22"/>
      <c r="F29" s="32">
        <v>8029985.4800000004</v>
      </c>
      <c r="G29" s="19"/>
      <c r="H29" s="24"/>
    </row>
    <row r="30" spans="2:11" ht="15.75" thickTop="1" x14ac:dyDescent="0.25">
      <c r="B30" s="2"/>
      <c r="C30" s="20" t="s">
        <v>13</v>
      </c>
      <c r="D30" s="21"/>
      <c r="E30" s="22"/>
      <c r="F30" s="26">
        <f>+F28-F29</f>
        <v>135.41999999992549</v>
      </c>
      <c r="G30" s="19"/>
      <c r="H30" s="24"/>
    </row>
    <row r="31" spans="2:11" x14ac:dyDescent="0.25">
      <c r="F31" s="27"/>
    </row>
  </sheetData>
  <mergeCells count="7">
    <mergeCell ref="B24:D24"/>
    <mergeCell ref="A2:G2"/>
    <mergeCell ref="A3:G3"/>
    <mergeCell ref="A4:G4"/>
    <mergeCell ref="B9:D9"/>
    <mergeCell ref="B18:D18"/>
    <mergeCell ref="B21:D21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H26" sqref="H26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24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7583274.21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34"/>
      <c r="C10" s="34"/>
      <c r="D10" s="34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11" x14ac:dyDescent="0.25">
      <c r="B17" s="2"/>
      <c r="C17" s="2"/>
      <c r="D17" s="2"/>
      <c r="E17" s="6"/>
      <c r="F17" s="6"/>
      <c r="G17" s="8"/>
    </row>
    <row r="18" spans="2:11" x14ac:dyDescent="0.25">
      <c r="B18" s="45" t="s">
        <v>9</v>
      </c>
      <c r="C18" s="45"/>
      <c r="D18" s="45"/>
      <c r="E18" s="6"/>
      <c r="F18" s="6">
        <v>0</v>
      </c>
      <c r="G18" s="6"/>
    </row>
    <row r="19" spans="2:11" x14ac:dyDescent="0.25">
      <c r="B19" s="2"/>
      <c r="C19" s="2"/>
      <c r="D19" s="2"/>
      <c r="E19" s="6"/>
      <c r="F19" s="6"/>
      <c r="G19" s="8"/>
      <c r="K19" s="30" t="s">
        <v>23</v>
      </c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11" x14ac:dyDescent="0.25">
      <c r="B22" s="10"/>
      <c r="C22" s="12"/>
      <c r="D22" s="12"/>
      <c r="E22" s="6">
        <v>159.93</v>
      </c>
      <c r="F22" s="6"/>
      <c r="G22" s="8"/>
    </row>
    <row r="23" spans="2:11" x14ac:dyDescent="0.25">
      <c r="B23" s="2"/>
      <c r="C23" s="2"/>
      <c r="D23" s="2"/>
      <c r="E23" s="17"/>
      <c r="F23" s="17"/>
      <c r="G23" s="8"/>
    </row>
    <row r="24" spans="2:11" x14ac:dyDescent="0.25">
      <c r="B24" s="10"/>
      <c r="C24" s="2"/>
      <c r="D24" s="2"/>
      <c r="E24" s="17"/>
      <c r="F24" s="18"/>
      <c r="G24" s="19"/>
    </row>
    <row r="25" spans="2:11" x14ac:dyDescent="0.25">
      <c r="B25" s="2"/>
      <c r="C25" s="20" t="s">
        <v>11</v>
      </c>
      <c r="D25" s="21"/>
      <c r="E25" s="22"/>
      <c r="F25" s="23">
        <f>+F7+F9-F15+F18-F21</f>
        <v>7812707.1200000001</v>
      </c>
      <c r="G25" s="19"/>
      <c r="H25" s="24"/>
    </row>
    <row r="26" spans="2:11" ht="15.75" thickBot="1" x14ac:dyDescent="0.3">
      <c r="B26" s="2"/>
      <c r="C26" s="20" t="s">
        <v>12</v>
      </c>
      <c r="D26" s="21"/>
      <c r="E26" s="22"/>
      <c r="F26" s="32">
        <v>7812571.7000000011</v>
      </c>
      <c r="G26" s="19"/>
      <c r="H26" s="24"/>
    </row>
    <row r="27" spans="2:11" ht="15.75" thickTop="1" x14ac:dyDescent="0.25">
      <c r="B27" s="2"/>
      <c r="C27" s="20" t="s">
        <v>13</v>
      </c>
      <c r="D27" s="21"/>
      <c r="E27" s="22"/>
      <c r="F27" s="26">
        <f>+F25-F26</f>
        <v>135.41999999899417</v>
      </c>
      <c r="G27" s="19"/>
      <c r="H27" s="24"/>
    </row>
    <row r="28" spans="2:11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sqref="A1:XFD1048576"/>
    </sheetView>
  </sheetViews>
  <sheetFormatPr baseColWidth="10" defaultRowHeight="15" x14ac:dyDescent="0.25"/>
  <cols>
    <col min="1" max="1" width="5.28515625" style="30" customWidth="1"/>
    <col min="2" max="2" width="8.140625" style="30" customWidth="1"/>
    <col min="3" max="3" width="20.85546875" style="30" bestFit="1" customWidth="1"/>
    <col min="4" max="4" width="17.85546875" style="30" customWidth="1"/>
    <col min="5" max="5" width="11.28515625" style="30" bestFit="1" customWidth="1"/>
    <col min="6" max="6" width="15.85546875" style="30" bestFit="1" customWidth="1"/>
    <col min="7" max="7" width="11.42578125" style="30"/>
    <col min="8" max="8" width="13.140625" style="30" bestFit="1" customWidth="1"/>
    <col min="9" max="16384" width="11.42578125" style="30"/>
  </cols>
  <sheetData>
    <row r="2" spans="1:7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6" t="s">
        <v>1</v>
      </c>
      <c r="B3" s="46"/>
      <c r="C3" s="46"/>
      <c r="D3" s="46"/>
      <c r="E3" s="46"/>
      <c r="F3" s="46"/>
      <c r="G3" s="46"/>
    </row>
    <row r="4" spans="1:7" ht="15.75" thickBot="1" x14ac:dyDescent="0.3">
      <c r="A4" s="47" t="s">
        <v>25</v>
      </c>
      <c r="B4" s="47"/>
      <c r="C4" s="47"/>
      <c r="D4" s="47"/>
      <c r="E4" s="47"/>
      <c r="F4" s="47"/>
      <c r="G4" s="47"/>
    </row>
    <row r="5" spans="1:7" ht="15.75" thickTop="1" x14ac:dyDescent="0.25"/>
    <row r="7" spans="1:7" x14ac:dyDescent="0.25">
      <c r="B7" s="1" t="s">
        <v>3</v>
      </c>
      <c r="C7" s="2"/>
      <c r="D7" s="2"/>
      <c r="E7" s="3"/>
      <c r="F7" s="4">
        <v>7573988.2300000004</v>
      </c>
    </row>
    <row r="8" spans="1:7" x14ac:dyDescent="0.25">
      <c r="B8" s="2"/>
      <c r="C8" s="2"/>
      <c r="D8" s="2"/>
      <c r="E8" s="5"/>
      <c r="F8" s="6"/>
      <c r="G8" s="7"/>
    </row>
    <row r="9" spans="1:7" x14ac:dyDescent="0.25">
      <c r="B9" s="48" t="s">
        <v>4</v>
      </c>
      <c r="C9" s="48"/>
      <c r="D9" s="48"/>
      <c r="E9" s="6"/>
      <c r="F9" s="6">
        <f>+SUM(E11:E13)</f>
        <v>229592.84</v>
      </c>
      <c r="G9" s="8"/>
    </row>
    <row r="10" spans="1:7" x14ac:dyDescent="0.25">
      <c r="B10" s="41"/>
      <c r="C10" s="41"/>
      <c r="D10" s="41"/>
      <c r="E10" s="6"/>
      <c r="F10" s="6"/>
      <c r="G10" s="8"/>
    </row>
    <row r="11" spans="1:7" x14ac:dyDescent="0.25">
      <c r="B11" s="10"/>
      <c r="C11" s="11">
        <v>42004</v>
      </c>
      <c r="D11" s="12"/>
      <c r="E11" s="6">
        <v>79592.84</v>
      </c>
      <c r="F11" s="6"/>
      <c r="G11" s="8"/>
    </row>
    <row r="12" spans="1:7" x14ac:dyDescent="0.25">
      <c r="B12" s="13" t="s">
        <v>5</v>
      </c>
      <c r="C12" s="14">
        <v>42307</v>
      </c>
      <c r="D12" s="2" t="s">
        <v>6</v>
      </c>
      <c r="E12" s="6">
        <v>100000</v>
      </c>
      <c r="F12" s="6"/>
      <c r="G12" s="8"/>
    </row>
    <row r="13" spans="1:7" x14ac:dyDescent="0.25">
      <c r="B13" s="15" t="s">
        <v>7</v>
      </c>
      <c r="C13" s="16">
        <v>42489</v>
      </c>
      <c r="D13" s="2" t="s">
        <v>6</v>
      </c>
      <c r="E13" s="6">
        <v>50000</v>
      </c>
      <c r="F13" s="6"/>
      <c r="G13" s="8"/>
    </row>
    <row r="14" spans="1:7" x14ac:dyDescent="0.25">
      <c r="B14" s="13"/>
      <c r="C14" s="14"/>
      <c r="D14" s="2"/>
      <c r="E14" s="6"/>
      <c r="F14" s="6"/>
      <c r="G14" s="8"/>
    </row>
    <row r="15" spans="1:7" x14ac:dyDescent="0.25">
      <c r="B15" s="45" t="s">
        <v>8</v>
      </c>
      <c r="C15" s="45"/>
      <c r="D15" s="45"/>
      <c r="E15" s="6"/>
      <c r="F15" s="6">
        <v>0</v>
      </c>
      <c r="G15" s="8"/>
    </row>
    <row r="16" spans="1:7" x14ac:dyDescent="0.25">
      <c r="B16" s="10"/>
      <c r="C16" s="12"/>
      <c r="D16" s="12"/>
      <c r="E16" s="6"/>
      <c r="F16" s="6"/>
      <c r="G16" s="8"/>
    </row>
    <row r="17" spans="2:11" x14ac:dyDescent="0.25">
      <c r="B17" s="2"/>
      <c r="C17" s="2"/>
      <c r="D17" s="2"/>
      <c r="E17" s="6"/>
      <c r="F17" s="6"/>
      <c r="G17" s="8"/>
    </row>
    <row r="18" spans="2:11" x14ac:dyDescent="0.25">
      <c r="B18" s="45" t="s">
        <v>9</v>
      </c>
      <c r="C18" s="45"/>
      <c r="D18" s="45"/>
      <c r="E18" s="6"/>
      <c r="F18" s="6">
        <v>0</v>
      </c>
      <c r="G18" s="6"/>
    </row>
    <row r="19" spans="2:11" x14ac:dyDescent="0.25">
      <c r="B19" s="2"/>
      <c r="C19" s="2"/>
      <c r="D19" s="2"/>
      <c r="E19" s="6"/>
      <c r="F19" s="6"/>
      <c r="G19" s="8"/>
      <c r="K19" s="30" t="s">
        <v>23</v>
      </c>
    </row>
    <row r="20" spans="2:11" x14ac:dyDescent="0.25">
      <c r="B20" s="2"/>
      <c r="C20" s="2"/>
      <c r="D20" s="2"/>
      <c r="E20" s="6"/>
      <c r="F20" s="6"/>
      <c r="G20" s="8"/>
    </row>
    <row r="21" spans="2:11" x14ac:dyDescent="0.25">
      <c r="B21" s="45" t="s">
        <v>10</v>
      </c>
      <c r="C21" s="45"/>
      <c r="D21" s="45"/>
      <c r="E21" s="6"/>
      <c r="F21" s="6">
        <f>+E22</f>
        <v>159.93</v>
      </c>
      <c r="G21" s="8"/>
    </row>
    <row r="22" spans="2:11" x14ac:dyDescent="0.25">
      <c r="B22" s="10"/>
      <c r="C22" s="12"/>
      <c r="D22" s="12"/>
      <c r="E22" s="6">
        <v>159.93</v>
      </c>
      <c r="F22" s="6"/>
      <c r="G22" s="8"/>
    </row>
    <row r="23" spans="2:11" x14ac:dyDescent="0.25">
      <c r="B23" s="2"/>
      <c r="C23" s="2"/>
      <c r="D23" s="2"/>
      <c r="E23" s="17"/>
      <c r="F23" s="17"/>
      <c r="G23" s="8"/>
    </row>
    <row r="24" spans="2:11" x14ac:dyDescent="0.25">
      <c r="B24" s="10"/>
      <c r="C24" s="2"/>
      <c r="D24" s="2"/>
      <c r="E24" s="17"/>
      <c r="F24" s="18"/>
      <c r="G24" s="19"/>
    </row>
    <row r="25" spans="2:11" x14ac:dyDescent="0.25">
      <c r="B25" s="2"/>
      <c r="C25" s="20" t="s">
        <v>11</v>
      </c>
      <c r="D25" s="21"/>
      <c r="E25" s="22"/>
      <c r="F25" s="23">
        <f>+F7+F9-F15+F18-F21</f>
        <v>7803421.1400000006</v>
      </c>
      <c r="G25" s="19"/>
      <c r="H25" s="24"/>
    </row>
    <row r="26" spans="2:11" ht="15.75" thickBot="1" x14ac:dyDescent="0.3">
      <c r="B26" s="2"/>
      <c r="C26" s="20" t="s">
        <v>12</v>
      </c>
      <c r="D26" s="21"/>
      <c r="E26" s="22"/>
      <c r="F26" s="32">
        <v>7803286.0200000014</v>
      </c>
      <c r="G26" s="19"/>
      <c r="H26" s="24"/>
    </row>
    <row r="27" spans="2:11" ht="15.75" thickTop="1" x14ac:dyDescent="0.25">
      <c r="B27" s="2"/>
      <c r="C27" s="20" t="s">
        <v>13</v>
      </c>
      <c r="D27" s="21"/>
      <c r="E27" s="22"/>
      <c r="F27" s="26">
        <f>+F25-F26</f>
        <v>135.11999999918044</v>
      </c>
      <c r="G27" s="19"/>
      <c r="H27" s="24"/>
    </row>
    <row r="28" spans="2:11" x14ac:dyDescent="0.25">
      <c r="F28" s="27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2018-01-22T23:50:12Z</cp:lastPrinted>
  <dcterms:created xsi:type="dcterms:W3CDTF">2017-03-04T17:09:32Z</dcterms:created>
  <dcterms:modified xsi:type="dcterms:W3CDTF">2018-01-22T23:53:41Z</dcterms:modified>
</cp:coreProperties>
</file>