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755"/>
  </bookViews>
  <sheets>
    <sheet name="AF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BC523" i="1" l="1"/>
  <c r="BD523" i="1" s="1"/>
  <c r="BD522" i="1"/>
  <c r="BC522" i="1"/>
  <c r="BC288" i="1"/>
  <c r="BD288" i="1" s="1"/>
  <c r="BC84" i="1"/>
  <c r="BD84" i="1" s="1"/>
  <c r="D610" i="1" l="1"/>
  <c r="BC521" i="1"/>
  <c r="BD521" i="1" s="1"/>
  <c r="BB520" i="1"/>
  <c r="BC520" i="1" s="1"/>
  <c r="BD520" i="1" s="1"/>
  <c r="BB519" i="1"/>
  <c r="BC519" i="1" s="1"/>
  <c r="BD519" i="1" s="1"/>
  <c r="BB287" i="1"/>
  <c r="BC287" i="1" s="1"/>
  <c r="BD287" i="1" s="1"/>
  <c r="BB286" i="1"/>
  <c r="BC286" i="1" s="1"/>
  <c r="BD286" i="1" s="1"/>
  <c r="BB285" i="1"/>
  <c r="BC285" i="1" s="1"/>
  <c r="BD285" i="1" s="1"/>
  <c r="BB83" i="1"/>
  <c r="BC83" i="1" s="1"/>
  <c r="BD83" i="1" s="1"/>
  <c r="BB518" i="1" l="1"/>
  <c r="BC518" i="1" s="1"/>
  <c r="BD518" i="1" s="1"/>
  <c r="BB517" i="1"/>
  <c r="BA517" i="1"/>
  <c r="BB182" i="1"/>
  <c r="BA182" i="1"/>
  <c r="BB82" i="1"/>
  <c r="BB81" i="1"/>
  <c r="BB80" i="1"/>
  <c r="BB79" i="1"/>
  <c r="BB78" i="1"/>
  <c r="BA82" i="1"/>
  <c r="BA81" i="1"/>
  <c r="BA80" i="1"/>
  <c r="BA79" i="1"/>
  <c r="BA78" i="1"/>
  <c r="BB516" i="1"/>
  <c r="BA516" i="1"/>
  <c r="BB515" i="1"/>
  <c r="BA515" i="1"/>
  <c r="BB514" i="1"/>
  <c r="BA514" i="1"/>
  <c r="AZ514" i="1"/>
  <c r="BB284" i="1"/>
  <c r="BA284" i="1"/>
  <c r="BB283" i="1"/>
  <c r="BA283" i="1"/>
  <c r="BB282" i="1"/>
  <c r="BA282" i="1"/>
  <c r="AZ282" i="1"/>
  <c r="BB281" i="1"/>
  <c r="BA281" i="1"/>
  <c r="AZ281" i="1"/>
  <c r="BB181" i="1"/>
  <c r="BA181" i="1"/>
  <c r="BB280" i="1"/>
  <c r="BA280" i="1"/>
  <c r="AZ280" i="1"/>
  <c r="D186" i="1"/>
  <c r="BB177" i="1"/>
  <c r="BA177" i="1"/>
  <c r="AZ177" i="1"/>
  <c r="BB77" i="1"/>
  <c r="BA77" i="1"/>
  <c r="AZ77" i="1"/>
  <c r="AY77" i="1"/>
  <c r="BC82" i="1" l="1"/>
  <c r="BD82" i="1" s="1"/>
  <c r="BC182" i="1"/>
  <c r="BD182" i="1" s="1"/>
  <c r="BC181" i="1"/>
  <c r="BD181" i="1" s="1"/>
  <c r="BC78" i="1"/>
  <c r="BD78" i="1" s="1"/>
  <c r="BC79" i="1"/>
  <c r="BD79" i="1" s="1"/>
  <c r="BC80" i="1"/>
  <c r="BD80" i="1" s="1"/>
  <c r="BC81" i="1"/>
  <c r="BD81" i="1" s="1"/>
  <c r="BC517" i="1"/>
  <c r="BD517" i="1" s="1"/>
  <c r="BC515" i="1"/>
  <c r="BD515" i="1" s="1"/>
  <c r="BC281" i="1"/>
  <c r="BD281" i="1" s="1"/>
  <c r="BC516" i="1"/>
  <c r="BD516" i="1" s="1"/>
  <c r="BC514" i="1"/>
  <c r="BD514" i="1" s="1"/>
  <c r="BC282" i="1"/>
  <c r="BD282" i="1" s="1"/>
  <c r="BC284" i="1"/>
  <c r="BD284" i="1" s="1"/>
  <c r="BC283" i="1"/>
  <c r="BD283" i="1" s="1"/>
  <c r="BC280" i="1"/>
  <c r="BD280" i="1" s="1"/>
  <c r="BC177" i="1"/>
  <c r="BD177" i="1" s="1"/>
  <c r="BC77" i="1"/>
  <c r="BD77" i="1" s="1"/>
  <c r="BB180" i="1"/>
  <c r="BA180" i="1"/>
  <c r="BB179" i="1"/>
  <c r="BA179" i="1"/>
  <c r="BB178" i="1"/>
  <c r="BA178" i="1"/>
  <c r="AZ180" i="1"/>
  <c r="AZ179" i="1"/>
  <c r="AZ178" i="1"/>
  <c r="AY513" i="1"/>
  <c r="BB513" i="1"/>
  <c r="BA513" i="1"/>
  <c r="AZ513" i="1"/>
  <c r="BB279" i="1"/>
  <c r="BA279" i="1"/>
  <c r="AZ279" i="1"/>
  <c r="BB278" i="1"/>
  <c r="BA278" i="1"/>
  <c r="AZ278" i="1"/>
  <c r="AY279" i="1"/>
  <c r="AY278" i="1"/>
  <c r="D291" i="1"/>
  <c r="BC178" i="1" l="1"/>
  <c r="BD178" i="1" s="1"/>
  <c r="BC179" i="1"/>
  <c r="BD179" i="1" s="1"/>
  <c r="BC180" i="1"/>
  <c r="BD180" i="1" s="1"/>
  <c r="BC513" i="1"/>
  <c r="BD513" i="1" s="1"/>
  <c r="BC279" i="1"/>
  <c r="BD279" i="1" s="1"/>
  <c r="BC278" i="1"/>
  <c r="BD278" i="1" s="1"/>
  <c r="BB173" i="1"/>
  <c r="BA173" i="1"/>
  <c r="AZ173" i="1"/>
  <c r="BB176" i="1"/>
  <c r="BA176" i="1"/>
  <c r="BB175" i="1"/>
  <c r="BA175" i="1"/>
  <c r="BB174" i="1"/>
  <c r="BA174" i="1"/>
  <c r="BB172" i="1"/>
  <c r="BA172" i="1"/>
  <c r="AZ176" i="1"/>
  <c r="AZ175" i="1"/>
  <c r="AZ174" i="1"/>
  <c r="AZ172" i="1"/>
  <c r="BB277" i="1"/>
  <c r="BA277" i="1"/>
  <c r="AZ277" i="1"/>
  <c r="AY277" i="1"/>
  <c r="BB171" i="1"/>
  <c r="BA171" i="1"/>
  <c r="AZ171" i="1"/>
  <c r="AY171" i="1"/>
  <c r="BB512" i="1"/>
  <c r="BA512" i="1"/>
  <c r="AZ512" i="1"/>
  <c r="AY512" i="1"/>
  <c r="AX512" i="1"/>
  <c r="BB170" i="1"/>
  <c r="BA170" i="1"/>
  <c r="AZ170" i="1"/>
  <c r="AY170" i="1"/>
  <c r="BB169" i="1"/>
  <c r="BA169" i="1"/>
  <c r="AZ169" i="1"/>
  <c r="AY169" i="1"/>
  <c r="AX170" i="1"/>
  <c r="AX169" i="1"/>
  <c r="BB76" i="1"/>
  <c r="BA76" i="1"/>
  <c r="AZ76" i="1"/>
  <c r="AY76" i="1"/>
  <c r="AX76" i="1"/>
  <c r="AW76" i="1"/>
  <c r="BB276" i="1"/>
  <c r="BA276" i="1"/>
  <c r="AZ276" i="1"/>
  <c r="AY276" i="1"/>
  <c r="AX276" i="1"/>
  <c r="BB74" i="1"/>
  <c r="BA74" i="1"/>
  <c r="AZ74" i="1"/>
  <c r="AY74" i="1"/>
  <c r="AX74" i="1"/>
  <c r="AW74" i="1"/>
  <c r="AV74" i="1"/>
  <c r="AU74" i="1"/>
  <c r="BB72" i="1"/>
  <c r="BA72" i="1"/>
  <c r="AZ72" i="1"/>
  <c r="AY72" i="1"/>
  <c r="AX72" i="1"/>
  <c r="AW72" i="1"/>
  <c r="AV72" i="1"/>
  <c r="AU72" i="1"/>
  <c r="AT72" i="1"/>
  <c r="BC173" i="1" l="1"/>
  <c r="BD173" i="1" s="1"/>
  <c r="BC174" i="1"/>
  <c r="BD174" i="1" s="1"/>
  <c r="BC172" i="1"/>
  <c r="BD172" i="1" s="1"/>
  <c r="BC175" i="1"/>
  <c r="BD175" i="1" s="1"/>
  <c r="BC176" i="1"/>
  <c r="BD176" i="1" s="1"/>
  <c r="BC171" i="1"/>
  <c r="BD171" i="1" s="1"/>
  <c r="BC277" i="1"/>
  <c r="BD277" i="1" s="1"/>
  <c r="BC170" i="1"/>
  <c r="BD170" i="1" s="1"/>
  <c r="BC169" i="1"/>
  <c r="BD169" i="1" s="1"/>
  <c r="BC512" i="1"/>
  <c r="BD512" i="1" s="1"/>
  <c r="BC76" i="1"/>
  <c r="BD76" i="1" s="1"/>
  <c r="BC72" i="1"/>
  <c r="BD72" i="1" s="1"/>
  <c r="BC74" i="1"/>
  <c r="BD74" i="1" s="1"/>
  <c r="BC276" i="1"/>
  <c r="BD276" i="1" s="1"/>
  <c r="BB511" i="1"/>
  <c r="BA511" i="1"/>
  <c r="AZ511" i="1"/>
  <c r="AY511" i="1"/>
  <c r="AX511" i="1"/>
  <c r="AW511" i="1"/>
  <c r="BC511" i="1" l="1"/>
  <c r="BD511" i="1" s="1"/>
  <c r="BB275" i="1"/>
  <c r="BA275" i="1"/>
  <c r="AZ275" i="1"/>
  <c r="AY275" i="1"/>
  <c r="AX275" i="1"/>
  <c r="AW275" i="1"/>
  <c r="BB274" i="1"/>
  <c r="BA274" i="1"/>
  <c r="AZ274" i="1"/>
  <c r="AY274" i="1"/>
  <c r="AX274" i="1"/>
  <c r="AW274" i="1"/>
  <c r="AV275" i="1"/>
  <c r="AV274" i="1"/>
  <c r="BB168" i="1"/>
  <c r="BA168" i="1"/>
  <c r="AZ168" i="1"/>
  <c r="AY168" i="1"/>
  <c r="BB167" i="1"/>
  <c r="BA167" i="1"/>
  <c r="AZ167" i="1"/>
  <c r="AY167" i="1"/>
  <c r="AX167" i="1"/>
  <c r="BB166" i="1"/>
  <c r="BA166" i="1"/>
  <c r="AZ166" i="1"/>
  <c r="AY166" i="1"/>
  <c r="AX166" i="1"/>
  <c r="BB165" i="1"/>
  <c r="BA165" i="1"/>
  <c r="AZ165" i="1"/>
  <c r="AY165" i="1"/>
  <c r="AX165" i="1"/>
  <c r="AX168" i="1"/>
  <c r="AW167" i="1"/>
  <c r="AW166" i="1"/>
  <c r="AW165" i="1"/>
  <c r="BB75" i="1"/>
  <c r="BA75" i="1"/>
  <c r="AZ75" i="1"/>
  <c r="AY75" i="1"/>
  <c r="AX75" i="1"/>
  <c r="AW75" i="1"/>
  <c r="BB164" i="1"/>
  <c r="BA164" i="1"/>
  <c r="AZ164" i="1"/>
  <c r="AY164" i="1"/>
  <c r="AX164" i="1"/>
  <c r="AW164" i="1"/>
  <c r="AV164" i="1"/>
  <c r="AU164" i="1"/>
  <c r="BC167" i="1" l="1"/>
  <c r="BD167" i="1" s="1"/>
  <c r="BC166" i="1"/>
  <c r="BD166" i="1" s="1"/>
  <c r="BC274" i="1"/>
  <c r="BD274" i="1" s="1"/>
  <c r="BC275" i="1"/>
  <c r="BD275" i="1" s="1"/>
  <c r="BC165" i="1"/>
  <c r="BD165" i="1" s="1"/>
  <c r="BC168" i="1"/>
  <c r="BD168" i="1" s="1"/>
  <c r="BC75" i="1"/>
  <c r="BD75" i="1" s="1"/>
  <c r="BC164" i="1"/>
  <c r="BD164" i="1" s="1"/>
  <c r="BB504" i="1"/>
  <c r="BA504" i="1"/>
  <c r="AZ504" i="1"/>
  <c r="AY504" i="1"/>
  <c r="AX504" i="1"/>
  <c r="AW504" i="1"/>
  <c r="AV504" i="1"/>
  <c r="AU504" i="1"/>
  <c r="BB503" i="1"/>
  <c r="BA503" i="1"/>
  <c r="AZ503" i="1"/>
  <c r="AY503" i="1"/>
  <c r="AX503" i="1"/>
  <c r="AW503" i="1"/>
  <c r="AV503" i="1"/>
  <c r="AU503" i="1"/>
  <c r="BB510" i="1"/>
  <c r="BA510" i="1"/>
  <c r="AZ510" i="1"/>
  <c r="AY510" i="1"/>
  <c r="AX510" i="1"/>
  <c r="AW510" i="1"/>
  <c r="AV510" i="1"/>
  <c r="BB509" i="1"/>
  <c r="BA509" i="1"/>
  <c r="AZ509" i="1"/>
  <c r="AY509" i="1"/>
  <c r="AX509" i="1"/>
  <c r="AW509" i="1"/>
  <c r="AV509" i="1"/>
  <c r="BB508" i="1"/>
  <c r="BA508" i="1"/>
  <c r="AZ508" i="1"/>
  <c r="AY508" i="1"/>
  <c r="AX508" i="1"/>
  <c r="AW508" i="1"/>
  <c r="AV508" i="1"/>
  <c r="BB507" i="1"/>
  <c r="BA507" i="1"/>
  <c r="AZ507" i="1"/>
  <c r="AY507" i="1"/>
  <c r="AX507" i="1"/>
  <c r="AW507" i="1"/>
  <c r="AV507" i="1"/>
  <c r="BB506" i="1"/>
  <c r="BA506" i="1"/>
  <c r="AZ506" i="1"/>
  <c r="AY506" i="1"/>
  <c r="AX506" i="1"/>
  <c r="AW506" i="1"/>
  <c r="AV506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BC506" i="1" l="1"/>
  <c r="BD506" i="1" s="1"/>
  <c r="BC509" i="1"/>
  <c r="BD509" i="1" s="1"/>
  <c r="BC510" i="1"/>
  <c r="BD510" i="1" s="1"/>
  <c r="BC507" i="1"/>
  <c r="BD507" i="1" s="1"/>
  <c r="BC503" i="1"/>
  <c r="BD503" i="1" s="1"/>
  <c r="BC504" i="1"/>
  <c r="BD504" i="1" s="1"/>
  <c r="BC508" i="1"/>
  <c r="BD508" i="1" s="1"/>
  <c r="AO159" i="1"/>
  <c r="AP159" i="1" s="1"/>
  <c r="BB273" i="1"/>
  <c r="BA273" i="1"/>
  <c r="AZ273" i="1"/>
  <c r="AY273" i="1"/>
  <c r="AX273" i="1"/>
  <c r="AW273" i="1"/>
  <c r="AV273" i="1"/>
  <c r="BB73" i="1"/>
  <c r="BA73" i="1"/>
  <c r="AZ73" i="1"/>
  <c r="AY73" i="1"/>
  <c r="AX73" i="1"/>
  <c r="AW73" i="1"/>
  <c r="AV73" i="1"/>
  <c r="AU73" i="1"/>
  <c r="AT73" i="1"/>
  <c r="AR561" i="1"/>
  <c r="AS561" i="1"/>
  <c r="AT561" i="1"/>
  <c r="AU561" i="1"/>
  <c r="AV561" i="1"/>
  <c r="AW561" i="1"/>
  <c r="AX561" i="1"/>
  <c r="AY561" i="1"/>
  <c r="AZ561" i="1"/>
  <c r="BA561" i="1"/>
  <c r="BB561" i="1"/>
  <c r="AQ561" i="1"/>
  <c r="BB505" i="1"/>
  <c r="BA505" i="1"/>
  <c r="AZ505" i="1"/>
  <c r="AY505" i="1"/>
  <c r="AX505" i="1"/>
  <c r="AW505" i="1"/>
  <c r="AV505" i="1"/>
  <c r="AU505" i="1"/>
  <c r="BB502" i="1"/>
  <c r="BA502" i="1"/>
  <c r="AZ502" i="1"/>
  <c r="AY502" i="1"/>
  <c r="AX502" i="1"/>
  <c r="AW502" i="1"/>
  <c r="AV502" i="1"/>
  <c r="AU502" i="1"/>
  <c r="AT502" i="1"/>
  <c r="BB272" i="1"/>
  <c r="BA272" i="1"/>
  <c r="AZ272" i="1"/>
  <c r="AY272" i="1"/>
  <c r="AX272" i="1"/>
  <c r="AW272" i="1"/>
  <c r="AV272" i="1"/>
  <c r="AU272" i="1"/>
  <c r="BB271" i="1"/>
  <c r="BA271" i="1"/>
  <c r="AZ271" i="1"/>
  <c r="AY271" i="1"/>
  <c r="AX271" i="1"/>
  <c r="AW271" i="1"/>
  <c r="AV271" i="1"/>
  <c r="AU271" i="1"/>
  <c r="BB270" i="1"/>
  <c r="BA270" i="1"/>
  <c r="AZ270" i="1"/>
  <c r="AY270" i="1"/>
  <c r="AX270" i="1"/>
  <c r="AW270" i="1"/>
  <c r="AV270" i="1"/>
  <c r="AU270" i="1"/>
  <c r="AT270" i="1"/>
  <c r="AT163" i="1"/>
  <c r="AU163" i="1"/>
  <c r="AV163" i="1"/>
  <c r="AW163" i="1"/>
  <c r="AX163" i="1"/>
  <c r="AY163" i="1"/>
  <c r="AZ163" i="1"/>
  <c r="BA163" i="1"/>
  <c r="BB163" i="1"/>
  <c r="D564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BB162" i="1"/>
  <c r="BA162" i="1"/>
  <c r="AZ162" i="1"/>
  <c r="AY162" i="1"/>
  <c r="AX162" i="1"/>
  <c r="AW162" i="1"/>
  <c r="AV162" i="1"/>
  <c r="AU162" i="1"/>
  <c r="AT162" i="1"/>
  <c r="AS162" i="1"/>
  <c r="AT71" i="1"/>
  <c r="AU71" i="1"/>
  <c r="AV71" i="1"/>
  <c r="AW71" i="1"/>
  <c r="AX71" i="1"/>
  <c r="AY71" i="1"/>
  <c r="AZ71" i="1"/>
  <c r="BA71" i="1"/>
  <c r="BB71" i="1"/>
  <c r="AS71" i="1"/>
  <c r="AS269" i="1"/>
  <c r="AT269" i="1"/>
  <c r="AU269" i="1"/>
  <c r="AV269" i="1"/>
  <c r="AW269" i="1"/>
  <c r="AX269" i="1"/>
  <c r="AY269" i="1"/>
  <c r="AZ269" i="1"/>
  <c r="BA269" i="1"/>
  <c r="BB269" i="1"/>
  <c r="AR269" i="1"/>
  <c r="BB161" i="1"/>
  <c r="BA161" i="1"/>
  <c r="AZ161" i="1"/>
  <c r="AY161" i="1"/>
  <c r="AX161" i="1"/>
  <c r="AW161" i="1"/>
  <c r="AV161" i="1"/>
  <c r="AU161" i="1"/>
  <c r="AT161" i="1"/>
  <c r="AS161" i="1"/>
  <c r="AR161" i="1"/>
  <c r="AL158" i="1"/>
  <c r="AM158" i="1"/>
  <c r="AN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B70" i="1"/>
  <c r="BA70" i="1"/>
  <c r="AZ70" i="1"/>
  <c r="AY70" i="1"/>
  <c r="AX70" i="1"/>
  <c r="AW70" i="1"/>
  <c r="AV70" i="1"/>
  <c r="AU70" i="1"/>
  <c r="AT70" i="1"/>
  <c r="AS70" i="1"/>
  <c r="AR70" i="1"/>
  <c r="AS69" i="1"/>
  <c r="AT69" i="1"/>
  <c r="AU69" i="1"/>
  <c r="AV69" i="1"/>
  <c r="AW69" i="1"/>
  <c r="AX69" i="1"/>
  <c r="AY69" i="1"/>
  <c r="AZ69" i="1"/>
  <c r="BA69" i="1"/>
  <c r="BB69" i="1"/>
  <c r="AR69" i="1"/>
  <c r="AU67" i="1"/>
  <c r="AV67" i="1"/>
  <c r="AW67" i="1"/>
  <c r="AX67" i="1"/>
  <c r="AY67" i="1"/>
  <c r="AZ67" i="1"/>
  <c r="BA67" i="1"/>
  <c r="BB67" i="1"/>
  <c r="AR67" i="1"/>
  <c r="AS67" i="1"/>
  <c r="AT67" i="1"/>
  <c r="AQ67" i="1"/>
  <c r="AN67" i="1"/>
  <c r="AM67" i="1"/>
  <c r="AL67" i="1"/>
  <c r="AK67" i="1"/>
  <c r="AJ67" i="1"/>
  <c r="AI67" i="1"/>
  <c r="AH67" i="1"/>
  <c r="AQ297" i="1"/>
  <c r="BC273" i="1" l="1"/>
  <c r="BD273" i="1" s="1"/>
  <c r="BC73" i="1"/>
  <c r="BD73" i="1" s="1"/>
  <c r="BC268" i="1"/>
  <c r="BD268" i="1" s="1"/>
  <c r="BC561" i="1"/>
  <c r="BD561" i="1" s="1"/>
  <c r="BC271" i="1"/>
  <c r="BD271" i="1" s="1"/>
  <c r="BC272" i="1"/>
  <c r="BD272" i="1" s="1"/>
  <c r="BC163" i="1"/>
  <c r="BD163" i="1" s="1"/>
  <c r="BC505" i="1"/>
  <c r="BD505" i="1" s="1"/>
  <c r="BC502" i="1"/>
  <c r="BD502" i="1" s="1"/>
  <c r="BC270" i="1"/>
  <c r="BD270" i="1" s="1"/>
  <c r="BC71" i="1"/>
  <c r="BD71" i="1" s="1"/>
  <c r="BC68" i="1"/>
  <c r="BD68" i="1" s="1"/>
  <c r="BC162" i="1"/>
  <c r="BD162" i="1" s="1"/>
  <c r="BC269" i="1"/>
  <c r="BD269" i="1" s="1"/>
  <c r="BC161" i="1"/>
  <c r="BD161" i="1" s="1"/>
  <c r="BC69" i="1"/>
  <c r="BD69" i="1" s="1"/>
  <c r="AO158" i="1"/>
  <c r="AP158" i="1" s="1"/>
  <c r="BC70" i="1"/>
  <c r="BD70" i="1" s="1"/>
  <c r="AO67" i="1"/>
  <c r="AP67" i="1" s="1"/>
  <c r="D293" i="1"/>
  <c r="D188" i="1"/>
  <c r="D604" i="1"/>
  <c r="D298" i="1"/>
  <c r="D300" i="1" s="1"/>
  <c r="BB569" i="1"/>
  <c r="BB570" i="1"/>
  <c r="BB571" i="1"/>
  <c r="BB572" i="1"/>
  <c r="BB573" i="1"/>
  <c r="BB574" i="1"/>
  <c r="BB575" i="1"/>
  <c r="BB576" i="1"/>
  <c r="BB577" i="1"/>
  <c r="BB578" i="1"/>
  <c r="BB579" i="1"/>
  <c r="BB580" i="1"/>
  <c r="BB581" i="1"/>
  <c r="BB582" i="1"/>
  <c r="BB583" i="1"/>
  <c r="BB584" i="1"/>
  <c r="BB585" i="1"/>
  <c r="BB586" i="1"/>
  <c r="BB587" i="1"/>
  <c r="BB588" i="1"/>
  <c r="BB589" i="1"/>
  <c r="BB590" i="1"/>
  <c r="BB591" i="1"/>
  <c r="BB592" i="1"/>
  <c r="BB593" i="1"/>
  <c r="BB594" i="1"/>
  <c r="BB595" i="1"/>
  <c r="BB596" i="1"/>
  <c r="BB597" i="1"/>
  <c r="BB598" i="1"/>
  <c r="BB599" i="1"/>
  <c r="BB600" i="1"/>
  <c r="BB601" i="1"/>
  <c r="BB602" i="1"/>
  <c r="AU569" i="1"/>
  <c r="AV569" i="1"/>
  <c r="AW569" i="1"/>
  <c r="AX569" i="1"/>
  <c r="AY569" i="1"/>
  <c r="AZ569" i="1"/>
  <c r="BA569" i="1"/>
  <c r="AU570" i="1"/>
  <c r="AV570" i="1"/>
  <c r="AW570" i="1"/>
  <c r="AX570" i="1"/>
  <c r="AY570" i="1"/>
  <c r="AZ570" i="1"/>
  <c r="BA570" i="1"/>
  <c r="AU571" i="1"/>
  <c r="AV571" i="1"/>
  <c r="AW571" i="1"/>
  <c r="AX571" i="1"/>
  <c r="AY571" i="1"/>
  <c r="AZ571" i="1"/>
  <c r="BA571" i="1"/>
  <c r="AU572" i="1"/>
  <c r="AV572" i="1"/>
  <c r="AW572" i="1"/>
  <c r="AX572" i="1"/>
  <c r="AY572" i="1"/>
  <c r="AZ572" i="1"/>
  <c r="BA572" i="1"/>
  <c r="AU573" i="1"/>
  <c r="AV573" i="1"/>
  <c r="AW573" i="1"/>
  <c r="AX573" i="1"/>
  <c r="AY573" i="1"/>
  <c r="AZ573" i="1"/>
  <c r="BA573" i="1"/>
  <c r="AU574" i="1"/>
  <c r="AV574" i="1"/>
  <c r="AW574" i="1"/>
  <c r="AX574" i="1"/>
  <c r="AY574" i="1"/>
  <c r="AZ574" i="1"/>
  <c r="BA574" i="1"/>
  <c r="AU575" i="1"/>
  <c r="AV575" i="1"/>
  <c r="AW575" i="1"/>
  <c r="AX575" i="1"/>
  <c r="AY575" i="1"/>
  <c r="AZ575" i="1"/>
  <c r="BA575" i="1"/>
  <c r="AU576" i="1"/>
  <c r="AV576" i="1"/>
  <c r="AW576" i="1"/>
  <c r="AX576" i="1"/>
  <c r="AY576" i="1"/>
  <c r="AZ576" i="1"/>
  <c r="BA576" i="1"/>
  <c r="AU577" i="1"/>
  <c r="AV577" i="1"/>
  <c r="AW577" i="1"/>
  <c r="AX577" i="1"/>
  <c r="AY577" i="1"/>
  <c r="AZ577" i="1"/>
  <c r="BA577" i="1"/>
  <c r="AU578" i="1"/>
  <c r="AV578" i="1"/>
  <c r="AW578" i="1"/>
  <c r="AX578" i="1"/>
  <c r="AY578" i="1"/>
  <c r="AZ578" i="1"/>
  <c r="BA578" i="1"/>
  <c r="AU579" i="1"/>
  <c r="AV579" i="1"/>
  <c r="AW579" i="1"/>
  <c r="AX579" i="1"/>
  <c r="AY579" i="1"/>
  <c r="AZ579" i="1"/>
  <c r="BA579" i="1"/>
  <c r="AU580" i="1"/>
  <c r="AV580" i="1"/>
  <c r="AW580" i="1"/>
  <c r="AX580" i="1"/>
  <c r="AY580" i="1"/>
  <c r="AZ580" i="1"/>
  <c r="BA580" i="1"/>
  <c r="AU581" i="1"/>
  <c r="AV581" i="1"/>
  <c r="AW581" i="1"/>
  <c r="AX581" i="1"/>
  <c r="AY581" i="1"/>
  <c r="AZ581" i="1"/>
  <c r="BA581" i="1"/>
  <c r="AU582" i="1"/>
  <c r="AV582" i="1"/>
  <c r="AW582" i="1"/>
  <c r="AX582" i="1"/>
  <c r="AY582" i="1"/>
  <c r="AZ582" i="1"/>
  <c r="BA582" i="1"/>
  <c r="AU583" i="1"/>
  <c r="AV583" i="1"/>
  <c r="AW583" i="1"/>
  <c r="AX583" i="1"/>
  <c r="AY583" i="1"/>
  <c r="AZ583" i="1"/>
  <c r="BA583" i="1"/>
  <c r="AU584" i="1"/>
  <c r="AV584" i="1"/>
  <c r="AW584" i="1"/>
  <c r="AX584" i="1"/>
  <c r="AY584" i="1"/>
  <c r="AZ584" i="1"/>
  <c r="BA584" i="1"/>
  <c r="AU585" i="1"/>
  <c r="AV585" i="1"/>
  <c r="AW585" i="1"/>
  <c r="AX585" i="1"/>
  <c r="AY585" i="1"/>
  <c r="AZ585" i="1"/>
  <c r="BA585" i="1"/>
  <c r="AU586" i="1"/>
  <c r="AV586" i="1"/>
  <c r="AW586" i="1"/>
  <c r="AX586" i="1"/>
  <c r="AY586" i="1"/>
  <c r="AZ586" i="1"/>
  <c r="BA586" i="1"/>
  <c r="AU587" i="1"/>
  <c r="AV587" i="1"/>
  <c r="AW587" i="1"/>
  <c r="AX587" i="1"/>
  <c r="AY587" i="1"/>
  <c r="AZ587" i="1"/>
  <c r="BA587" i="1"/>
  <c r="AU588" i="1"/>
  <c r="AV588" i="1"/>
  <c r="AW588" i="1"/>
  <c r="AX588" i="1"/>
  <c r="AY588" i="1"/>
  <c r="AZ588" i="1"/>
  <c r="BA588" i="1"/>
  <c r="AU589" i="1"/>
  <c r="AV589" i="1"/>
  <c r="AW589" i="1"/>
  <c r="AX589" i="1"/>
  <c r="AY589" i="1"/>
  <c r="AZ589" i="1"/>
  <c r="BA589" i="1"/>
  <c r="AU590" i="1"/>
  <c r="AV590" i="1"/>
  <c r="AW590" i="1"/>
  <c r="AX590" i="1"/>
  <c r="AY590" i="1"/>
  <c r="AZ590" i="1"/>
  <c r="BA590" i="1"/>
  <c r="AU591" i="1"/>
  <c r="AV591" i="1"/>
  <c r="AW591" i="1"/>
  <c r="AX591" i="1"/>
  <c r="AY591" i="1"/>
  <c r="AZ591" i="1"/>
  <c r="BA591" i="1"/>
  <c r="AU592" i="1"/>
  <c r="AV592" i="1"/>
  <c r="AW592" i="1"/>
  <c r="AX592" i="1"/>
  <c r="AY592" i="1"/>
  <c r="AZ592" i="1"/>
  <c r="BA592" i="1"/>
  <c r="AU593" i="1"/>
  <c r="AV593" i="1"/>
  <c r="AW593" i="1"/>
  <c r="AX593" i="1"/>
  <c r="AY593" i="1"/>
  <c r="AZ593" i="1"/>
  <c r="BA593" i="1"/>
  <c r="AU594" i="1"/>
  <c r="AV594" i="1"/>
  <c r="AW594" i="1"/>
  <c r="AX594" i="1"/>
  <c r="AY594" i="1"/>
  <c r="AZ594" i="1"/>
  <c r="BA594" i="1"/>
  <c r="AU595" i="1"/>
  <c r="AV595" i="1"/>
  <c r="AW595" i="1"/>
  <c r="AX595" i="1"/>
  <c r="AY595" i="1"/>
  <c r="AZ595" i="1"/>
  <c r="BA595" i="1"/>
  <c r="AU596" i="1"/>
  <c r="AV596" i="1"/>
  <c r="AW596" i="1"/>
  <c r="AX596" i="1"/>
  <c r="AY596" i="1"/>
  <c r="AZ596" i="1"/>
  <c r="BA596" i="1"/>
  <c r="AU597" i="1"/>
  <c r="AV597" i="1"/>
  <c r="AW597" i="1"/>
  <c r="AX597" i="1"/>
  <c r="AY597" i="1"/>
  <c r="AZ597" i="1"/>
  <c r="BA597" i="1"/>
  <c r="AU598" i="1"/>
  <c r="AV598" i="1"/>
  <c r="AW598" i="1"/>
  <c r="AX598" i="1"/>
  <c r="AY598" i="1"/>
  <c r="AZ598" i="1"/>
  <c r="BA598" i="1"/>
  <c r="AU599" i="1"/>
  <c r="AV599" i="1"/>
  <c r="AW599" i="1"/>
  <c r="AX599" i="1"/>
  <c r="AY599" i="1"/>
  <c r="AZ599" i="1"/>
  <c r="BA599" i="1"/>
  <c r="AU600" i="1"/>
  <c r="AV600" i="1"/>
  <c r="AW600" i="1"/>
  <c r="AX600" i="1"/>
  <c r="AY600" i="1"/>
  <c r="AZ600" i="1"/>
  <c r="BA600" i="1"/>
  <c r="AU601" i="1"/>
  <c r="AV601" i="1"/>
  <c r="AW601" i="1"/>
  <c r="AX601" i="1"/>
  <c r="AY601" i="1"/>
  <c r="AZ601" i="1"/>
  <c r="BA601" i="1"/>
  <c r="AU602" i="1"/>
  <c r="AV602" i="1"/>
  <c r="AW602" i="1"/>
  <c r="AX602" i="1"/>
  <c r="AY602" i="1"/>
  <c r="AZ602" i="1"/>
  <c r="BA602" i="1"/>
  <c r="AR569" i="1"/>
  <c r="AS569" i="1"/>
  <c r="AT569" i="1"/>
  <c r="AR570" i="1"/>
  <c r="AS570" i="1"/>
  <c r="AT570" i="1"/>
  <c r="AR571" i="1"/>
  <c r="AS571" i="1"/>
  <c r="AT571" i="1"/>
  <c r="AR572" i="1"/>
  <c r="AS572" i="1"/>
  <c r="AT572" i="1"/>
  <c r="AR573" i="1"/>
  <c r="AS573" i="1"/>
  <c r="AT573" i="1"/>
  <c r="AR574" i="1"/>
  <c r="AS574" i="1"/>
  <c r="AT574" i="1"/>
  <c r="AR575" i="1"/>
  <c r="AS575" i="1"/>
  <c r="AT575" i="1"/>
  <c r="AR576" i="1"/>
  <c r="AS576" i="1"/>
  <c r="AT576" i="1"/>
  <c r="AR577" i="1"/>
  <c r="AS577" i="1"/>
  <c r="AT577" i="1"/>
  <c r="AR578" i="1"/>
  <c r="AS578" i="1"/>
  <c r="AT578" i="1"/>
  <c r="AR579" i="1"/>
  <c r="AS579" i="1"/>
  <c r="AT579" i="1"/>
  <c r="AR580" i="1"/>
  <c r="AS580" i="1"/>
  <c r="AT580" i="1"/>
  <c r="AR581" i="1"/>
  <c r="AS581" i="1"/>
  <c r="AT581" i="1"/>
  <c r="AR582" i="1"/>
  <c r="AS582" i="1"/>
  <c r="AT582" i="1"/>
  <c r="AR583" i="1"/>
  <c r="AS583" i="1"/>
  <c r="AT583" i="1"/>
  <c r="AR584" i="1"/>
  <c r="AS584" i="1"/>
  <c r="AT584" i="1"/>
  <c r="AR585" i="1"/>
  <c r="AS585" i="1"/>
  <c r="AT585" i="1"/>
  <c r="AR586" i="1"/>
  <c r="AS586" i="1"/>
  <c r="AT586" i="1"/>
  <c r="AR587" i="1"/>
  <c r="AS587" i="1"/>
  <c r="AT587" i="1"/>
  <c r="AR588" i="1"/>
  <c r="AS588" i="1"/>
  <c r="AT588" i="1"/>
  <c r="AR589" i="1"/>
  <c r="AS589" i="1"/>
  <c r="AT589" i="1"/>
  <c r="AR590" i="1"/>
  <c r="AS590" i="1"/>
  <c r="AT590" i="1"/>
  <c r="AR591" i="1"/>
  <c r="AS591" i="1"/>
  <c r="AT591" i="1"/>
  <c r="AR592" i="1"/>
  <c r="AS592" i="1"/>
  <c r="AT592" i="1"/>
  <c r="AR593" i="1"/>
  <c r="AS593" i="1"/>
  <c r="AT593" i="1"/>
  <c r="AR594" i="1"/>
  <c r="AS594" i="1"/>
  <c r="AT594" i="1"/>
  <c r="AR595" i="1"/>
  <c r="AS595" i="1"/>
  <c r="AT595" i="1"/>
  <c r="AR596" i="1"/>
  <c r="AS596" i="1"/>
  <c r="AT596" i="1"/>
  <c r="AR597" i="1"/>
  <c r="AS597" i="1"/>
  <c r="AT597" i="1"/>
  <c r="AR598" i="1"/>
  <c r="AS598" i="1"/>
  <c r="AT598" i="1"/>
  <c r="AR599" i="1"/>
  <c r="AS599" i="1"/>
  <c r="AT599" i="1"/>
  <c r="AR600" i="1"/>
  <c r="AS600" i="1"/>
  <c r="AT600" i="1"/>
  <c r="AR601" i="1"/>
  <c r="AS601" i="1"/>
  <c r="AT601" i="1"/>
  <c r="AR602" i="1"/>
  <c r="AS602" i="1"/>
  <c r="AT602" i="1"/>
  <c r="AQ602" i="1"/>
  <c r="AQ601" i="1"/>
  <c r="AQ600" i="1"/>
  <c r="AQ599" i="1"/>
  <c r="AQ598" i="1"/>
  <c r="AQ597" i="1"/>
  <c r="AQ596" i="1"/>
  <c r="AQ595" i="1"/>
  <c r="AQ594" i="1"/>
  <c r="AQ593" i="1"/>
  <c r="AQ592" i="1"/>
  <c r="AQ591" i="1"/>
  <c r="AQ590" i="1"/>
  <c r="AQ589" i="1"/>
  <c r="AQ588" i="1"/>
  <c r="AQ587" i="1"/>
  <c r="AQ586" i="1"/>
  <c r="AQ585" i="1"/>
  <c r="AQ584" i="1"/>
  <c r="AQ583" i="1"/>
  <c r="AQ582" i="1"/>
  <c r="AQ581" i="1"/>
  <c r="AQ580" i="1"/>
  <c r="AQ579" i="1"/>
  <c r="AQ578" i="1"/>
  <c r="AQ577" i="1"/>
  <c r="AQ576" i="1"/>
  <c r="AQ575" i="1"/>
  <c r="AQ574" i="1"/>
  <c r="AQ573" i="1"/>
  <c r="AQ572" i="1"/>
  <c r="AQ571" i="1"/>
  <c r="AQ570" i="1"/>
  <c r="AQ569" i="1"/>
  <c r="AR537" i="1"/>
  <c r="AS537" i="1"/>
  <c r="AT537" i="1"/>
  <c r="AU537" i="1"/>
  <c r="AV537" i="1"/>
  <c r="AW537" i="1"/>
  <c r="AX537" i="1"/>
  <c r="AY537" i="1"/>
  <c r="AZ537" i="1"/>
  <c r="BA537" i="1"/>
  <c r="BB537" i="1"/>
  <c r="AR538" i="1"/>
  <c r="AS538" i="1"/>
  <c r="AT538" i="1"/>
  <c r="AU538" i="1"/>
  <c r="AV538" i="1"/>
  <c r="AW538" i="1"/>
  <c r="AX538" i="1"/>
  <c r="AY538" i="1"/>
  <c r="AZ538" i="1"/>
  <c r="BA538" i="1"/>
  <c r="BB538" i="1"/>
  <c r="AR539" i="1"/>
  <c r="AS539" i="1"/>
  <c r="AT539" i="1"/>
  <c r="AU539" i="1"/>
  <c r="AV539" i="1"/>
  <c r="AW539" i="1"/>
  <c r="AX539" i="1"/>
  <c r="AY539" i="1"/>
  <c r="AZ539" i="1"/>
  <c r="BA539" i="1"/>
  <c r="BB539" i="1"/>
  <c r="AR540" i="1"/>
  <c r="AS540" i="1"/>
  <c r="AT540" i="1"/>
  <c r="AU540" i="1"/>
  <c r="AV540" i="1"/>
  <c r="AW540" i="1"/>
  <c r="AX540" i="1"/>
  <c r="AY540" i="1"/>
  <c r="AZ540" i="1"/>
  <c r="BA540" i="1"/>
  <c r="BB540" i="1"/>
  <c r="AR541" i="1"/>
  <c r="AS541" i="1"/>
  <c r="AT541" i="1"/>
  <c r="AU541" i="1"/>
  <c r="AV541" i="1"/>
  <c r="AW541" i="1"/>
  <c r="AX541" i="1"/>
  <c r="AY541" i="1"/>
  <c r="AZ541" i="1"/>
  <c r="BA541" i="1"/>
  <c r="BB541" i="1"/>
  <c r="AR542" i="1"/>
  <c r="AS542" i="1"/>
  <c r="AT542" i="1"/>
  <c r="AU542" i="1"/>
  <c r="AV542" i="1"/>
  <c r="AW542" i="1"/>
  <c r="AX542" i="1"/>
  <c r="AY542" i="1"/>
  <c r="AZ542" i="1"/>
  <c r="BA542" i="1"/>
  <c r="BB542" i="1"/>
  <c r="AR543" i="1"/>
  <c r="AS543" i="1"/>
  <c r="AT543" i="1"/>
  <c r="AU543" i="1"/>
  <c r="AV543" i="1"/>
  <c r="AW543" i="1"/>
  <c r="AX543" i="1"/>
  <c r="AY543" i="1"/>
  <c r="AZ543" i="1"/>
  <c r="BA543" i="1"/>
  <c r="BB543" i="1"/>
  <c r="AR544" i="1"/>
  <c r="AS544" i="1"/>
  <c r="AT544" i="1"/>
  <c r="AU544" i="1"/>
  <c r="AV544" i="1"/>
  <c r="AW544" i="1"/>
  <c r="AX544" i="1"/>
  <c r="AY544" i="1"/>
  <c r="AZ544" i="1"/>
  <c r="BA544" i="1"/>
  <c r="BB544" i="1"/>
  <c r="AR545" i="1"/>
  <c r="AS545" i="1"/>
  <c r="AT545" i="1"/>
  <c r="AU545" i="1"/>
  <c r="AV545" i="1"/>
  <c r="AW545" i="1"/>
  <c r="AX545" i="1"/>
  <c r="AY545" i="1"/>
  <c r="AZ545" i="1"/>
  <c r="BA545" i="1"/>
  <c r="BB545" i="1"/>
  <c r="AR546" i="1"/>
  <c r="AS546" i="1"/>
  <c r="AT546" i="1"/>
  <c r="AU546" i="1"/>
  <c r="AV546" i="1"/>
  <c r="AW546" i="1"/>
  <c r="AX546" i="1"/>
  <c r="AY546" i="1"/>
  <c r="AZ546" i="1"/>
  <c r="BA546" i="1"/>
  <c r="BB546" i="1"/>
  <c r="AR547" i="1"/>
  <c r="AS547" i="1"/>
  <c r="AT547" i="1"/>
  <c r="AU547" i="1"/>
  <c r="AV547" i="1"/>
  <c r="AW547" i="1"/>
  <c r="AX547" i="1"/>
  <c r="AY547" i="1"/>
  <c r="AZ547" i="1"/>
  <c r="BA547" i="1"/>
  <c r="BB547" i="1"/>
  <c r="AR548" i="1"/>
  <c r="AS548" i="1"/>
  <c r="AT548" i="1"/>
  <c r="AU548" i="1"/>
  <c r="AV548" i="1"/>
  <c r="AW548" i="1"/>
  <c r="AX548" i="1"/>
  <c r="AY548" i="1"/>
  <c r="AZ548" i="1"/>
  <c r="BA548" i="1"/>
  <c r="BB548" i="1"/>
  <c r="AR549" i="1"/>
  <c r="AS549" i="1"/>
  <c r="AT549" i="1"/>
  <c r="AU549" i="1"/>
  <c r="AV549" i="1"/>
  <c r="AW549" i="1"/>
  <c r="AX549" i="1"/>
  <c r="AY549" i="1"/>
  <c r="AZ549" i="1"/>
  <c r="BA549" i="1"/>
  <c r="BB549" i="1"/>
  <c r="AR550" i="1"/>
  <c r="AS550" i="1"/>
  <c r="AT550" i="1"/>
  <c r="AU550" i="1"/>
  <c r="AV550" i="1"/>
  <c r="AW550" i="1"/>
  <c r="AX550" i="1"/>
  <c r="AY550" i="1"/>
  <c r="AZ550" i="1"/>
  <c r="BA550" i="1"/>
  <c r="BB550" i="1"/>
  <c r="AR551" i="1"/>
  <c r="AS551" i="1"/>
  <c r="AT551" i="1"/>
  <c r="AU551" i="1"/>
  <c r="AV551" i="1"/>
  <c r="AW551" i="1"/>
  <c r="AX551" i="1"/>
  <c r="AY551" i="1"/>
  <c r="AZ551" i="1"/>
  <c r="BA551" i="1"/>
  <c r="BB551" i="1"/>
  <c r="AR552" i="1"/>
  <c r="AS552" i="1"/>
  <c r="AT552" i="1"/>
  <c r="AU552" i="1"/>
  <c r="AV552" i="1"/>
  <c r="AW552" i="1"/>
  <c r="AX552" i="1"/>
  <c r="AY552" i="1"/>
  <c r="AZ552" i="1"/>
  <c r="BA552" i="1"/>
  <c r="BB552" i="1"/>
  <c r="AR553" i="1"/>
  <c r="AS553" i="1"/>
  <c r="AT553" i="1"/>
  <c r="AU553" i="1"/>
  <c r="AV553" i="1"/>
  <c r="AW553" i="1"/>
  <c r="AX553" i="1"/>
  <c r="AY553" i="1"/>
  <c r="AZ553" i="1"/>
  <c r="BA553" i="1"/>
  <c r="BB553" i="1"/>
  <c r="AR554" i="1"/>
  <c r="AS554" i="1"/>
  <c r="AT554" i="1"/>
  <c r="AU554" i="1"/>
  <c r="AV554" i="1"/>
  <c r="AW554" i="1"/>
  <c r="AX554" i="1"/>
  <c r="AY554" i="1"/>
  <c r="AZ554" i="1"/>
  <c r="BA554" i="1"/>
  <c r="BB554" i="1"/>
  <c r="AR555" i="1"/>
  <c r="AS555" i="1"/>
  <c r="AT555" i="1"/>
  <c r="AU555" i="1"/>
  <c r="AV555" i="1"/>
  <c r="AW555" i="1"/>
  <c r="AX555" i="1"/>
  <c r="AY555" i="1"/>
  <c r="AZ555" i="1"/>
  <c r="BA555" i="1"/>
  <c r="BB555" i="1"/>
  <c r="AR556" i="1"/>
  <c r="AS556" i="1"/>
  <c r="AT556" i="1"/>
  <c r="AU556" i="1"/>
  <c r="AV556" i="1"/>
  <c r="AW556" i="1"/>
  <c r="AX556" i="1"/>
  <c r="AY556" i="1"/>
  <c r="AZ556" i="1"/>
  <c r="BA556" i="1"/>
  <c r="BB556" i="1"/>
  <c r="AR557" i="1"/>
  <c r="AS557" i="1"/>
  <c r="AT557" i="1"/>
  <c r="AU557" i="1"/>
  <c r="AV557" i="1"/>
  <c r="AW557" i="1"/>
  <c r="AX557" i="1"/>
  <c r="AY557" i="1"/>
  <c r="AZ557" i="1"/>
  <c r="BA557" i="1"/>
  <c r="BB557" i="1"/>
  <c r="AR558" i="1"/>
  <c r="AS558" i="1"/>
  <c r="AT558" i="1"/>
  <c r="AU558" i="1"/>
  <c r="AV558" i="1"/>
  <c r="AW558" i="1"/>
  <c r="AX558" i="1"/>
  <c r="AY558" i="1"/>
  <c r="AZ558" i="1"/>
  <c r="BA558" i="1"/>
  <c r="BB558" i="1"/>
  <c r="AR559" i="1"/>
  <c r="AS559" i="1"/>
  <c r="AT559" i="1"/>
  <c r="AU559" i="1"/>
  <c r="AV559" i="1"/>
  <c r="AW559" i="1"/>
  <c r="AX559" i="1"/>
  <c r="AY559" i="1"/>
  <c r="AZ559" i="1"/>
  <c r="BA559" i="1"/>
  <c r="BB559" i="1"/>
  <c r="AR560" i="1"/>
  <c r="AS560" i="1"/>
  <c r="AT560" i="1"/>
  <c r="AU560" i="1"/>
  <c r="AV560" i="1"/>
  <c r="AW560" i="1"/>
  <c r="AX560" i="1"/>
  <c r="AY560" i="1"/>
  <c r="AZ560" i="1"/>
  <c r="BA560" i="1"/>
  <c r="BB560" i="1"/>
  <c r="AU536" i="1"/>
  <c r="AT536" i="1"/>
  <c r="AS536" i="1"/>
  <c r="AR536" i="1"/>
  <c r="AT535" i="1"/>
  <c r="AS535" i="1"/>
  <c r="AR535" i="1"/>
  <c r="AT534" i="1"/>
  <c r="AS534" i="1"/>
  <c r="AR534" i="1"/>
  <c r="AQ534" i="1"/>
  <c r="AT533" i="1"/>
  <c r="AS533" i="1"/>
  <c r="AR533" i="1"/>
  <c r="AQ533" i="1"/>
  <c r="AT532" i="1"/>
  <c r="AS532" i="1"/>
  <c r="AR532" i="1"/>
  <c r="AS531" i="1"/>
  <c r="AR531" i="1"/>
  <c r="AQ531" i="1"/>
  <c r="AQ560" i="1"/>
  <c r="AQ559" i="1"/>
  <c r="AQ558" i="1"/>
  <c r="AQ557" i="1"/>
  <c r="AQ556" i="1"/>
  <c r="AQ555" i="1"/>
  <c r="AQ554" i="1"/>
  <c r="AQ553" i="1"/>
  <c r="AQ552" i="1"/>
  <c r="AQ551" i="1"/>
  <c r="AQ550" i="1"/>
  <c r="AQ549" i="1"/>
  <c r="AQ548" i="1"/>
  <c r="AQ547" i="1"/>
  <c r="AQ546" i="1"/>
  <c r="AQ545" i="1"/>
  <c r="AQ544" i="1"/>
  <c r="AQ543" i="1"/>
  <c r="AQ542" i="1"/>
  <c r="AQ541" i="1"/>
  <c r="AQ540" i="1"/>
  <c r="AQ539" i="1"/>
  <c r="AQ538" i="1"/>
  <c r="AQ537" i="1"/>
  <c r="AQ536" i="1"/>
  <c r="AQ535" i="1"/>
  <c r="AQ532" i="1"/>
  <c r="AR315" i="1"/>
  <c r="AS315" i="1"/>
  <c r="AT315" i="1"/>
  <c r="AU315" i="1"/>
  <c r="AV315" i="1"/>
  <c r="AW315" i="1"/>
  <c r="AX315" i="1"/>
  <c r="AY315" i="1"/>
  <c r="AZ315" i="1"/>
  <c r="BA315" i="1"/>
  <c r="BB315" i="1"/>
  <c r="AR316" i="1"/>
  <c r="AS316" i="1"/>
  <c r="AT316" i="1"/>
  <c r="AU316" i="1"/>
  <c r="AV316" i="1"/>
  <c r="AW316" i="1"/>
  <c r="AX316" i="1"/>
  <c r="AY316" i="1"/>
  <c r="AZ316" i="1"/>
  <c r="BA316" i="1"/>
  <c r="BB316" i="1"/>
  <c r="AR317" i="1"/>
  <c r="AS317" i="1"/>
  <c r="AT317" i="1"/>
  <c r="AU317" i="1"/>
  <c r="AV317" i="1"/>
  <c r="AW317" i="1"/>
  <c r="AX317" i="1"/>
  <c r="AY317" i="1"/>
  <c r="AZ317" i="1"/>
  <c r="BA317" i="1"/>
  <c r="BB317" i="1"/>
  <c r="AR318" i="1"/>
  <c r="AS318" i="1"/>
  <c r="AT318" i="1"/>
  <c r="AU318" i="1"/>
  <c r="AV318" i="1"/>
  <c r="AW318" i="1"/>
  <c r="AX318" i="1"/>
  <c r="AY318" i="1"/>
  <c r="AZ318" i="1"/>
  <c r="BA318" i="1"/>
  <c r="BB318" i="1"/>
  <c r="AR319" i="1"/>
  <c r="AS319" i="1"/>
  <c r="AT319" i="1"/>
  <c r="AU319" i="1"/>
  <c r="AV319" i="1"/>
  <c r="AW319" i="1"/>
  <c r="AX319" i="1"/>
  <c r="AY319" i="1"/>
  <c r="AZ319" i="1"/>
  <c r="BA319" i="1"/>
  <c r="BB319" i="1"/>
  <c r="AR320" i="1"/>
  <c r="AS320" i="1"/>
  <c r="AT320" i="1"/>
  <c r="AU320" i="1"/>
  <c r="AV320" i="1"/>
  <c r="AW320" i="1"/>
  <c r="AX320" i="1"/>
  <c r="AY320" i="1"/>
  <c r="AZ320" i="1"/>
  <c r="BA320" i="1"/>
  <c r="BB320" i="1"/>
  <c r="AQ320" i="1"/>
  <c r="AQ319" i="1"/>
  <c r="AQ318" i="1"/>
  <c r="AQ317" i="1"/>
  <c r="AQ316" i="1"/>
  <c r="AQ315" i="1"/>
  <c r="AR306" i="1"/>
  <c r="AS306" i="1"/>
  <c r="AT306" i="1"/>
  <c r="AU306" i="1"/>
  <c r="AV306" i="1"/>
  <c r="AW306" i="1"/>
  <c r="AX306" i="1"/>
  <c r="AY306" i="1"/>
  <c r="AZ306" i="1"/>
  <c r="BA306" i="1"/>
  <c r="BB306" i="1"/>
  <c r="AR313" i="1"/>
  <c r="AS313" i="1"/>
  <c r="AT313" i="1"/>
  <c r="AU313" i="1"/>
  <c r="AV313" i="1"/>
  <c r="AW313" i="1"/>
  <c r="AX313" i="1"/>
  <c r="AY313" i="1"/>
  <c r="AZ313" i="1"/>
  <c r="BA313" i="1"/>
  <c r="BB313" i="1"/>
  <c r="AR314" i="1"/>
  <c r="AS314" i="1"/>
  <c r="AT314" i="1"/>
  <c r="AU314" i="1"/>
  <c r="AV314" i="1"/>
  <c r="AW314" i="1"/>
  <c r="AX314" i="1"/>
  <c r="AY314" i="1"/>
  <c r="AZ314" i="1"/>
  <c r="BA314" i="1"/>
  <c r="BB314" i="1"/>
  <c r="AQ314" i="1"/>
  <c r="AQ313" i="1"/>
  <c r="AR312" i="1"/>
  <c r="AS312" i="1"/>
  <c r="AT312" i="1"/>
  <c r="AU312" i="1"/>
  <c r="AV312" i="1"/>
  <c r="AW312" i="1"/>
  <c r="AX312" i="1"/>
  <c r="AY312" i="1"/>
  <c r="AZ312" i="1"/>
  <c r="BA312" i="1"/>
  <c r="BB312" i="1"/>
  <c r="AQ312" i="1"/>
  <c r="AR311" i="1"/>
  <c r="AS311" i="1"/>
  <c r="AT311" i="1"/>
  <c r="AU311" i="1"/>
  <c r="AV311" i="1"/>
  <c r="AW311" i="1"/>
  <c r="AX311" i="1"/>
  <c r="AY311" i="1"/>
  <c r="AZ311" i="1"/>
  <c r="BA311" i="1"/>
  <c r="BB311" i="1"/>
  <c r="AR310" i="1"/>
  <c r="AS310" i="1"/>
  <c r="AT310" i="1"/>
  <c r="AU310" i="1"/>
  <c r="AV310" i="1"/>
  <c r="AW310" i="1"/>
  <c r="AX310" i="1"/>
  <c r="AY310" i="1"/>
  <c r="AZ310" i="1"/>
  <c r="BA310" i="1"/>
  <c r="BB310" i="1"/>
  <c r="AR309" i="1"/>
  <c r="AS309" i="1"/>
  <c r="AT309" i="1"/>
  <c r="AU309" i="1"/>
  <c r="AV309" i="1"/>
  <c r="AW309" i="1"/>
  <c r="AX309" i="1"/>
  <c r="AY309" i="1"/>
  <c r="AZ309" i="1"/>
  <c r="BA309" i="1"/>
  <c r="BB309" i="1"/>
  <c r="AR308" i="1"/>
  <c r="AS308" i="1"/>
  <c r="AT308" i="1"/>
  <c r="AU308" i="1"/>
  <c r="AV308" i="1"/>
  <c r="AW308" i="1"/>
  <c r="AX308" i="1"/>
  <c r="AY308" i="1"/>
  <c r="AZ308" i="1"/>
  <c r="BA308" i="1"/>
  <c r="BB308" i="1"/>
  <c r="AR307" i="1"/>
  <c r="AS307" i="1"/>
  <c r="AT307" i="1"/>
  <c r="AU307" i="1"/>
  <c r="AV307" i="1"/>
  <c r="AW307" i="1"/>
  <c r="AX307" i="1"/>
  <c r="AY307" i="1"/>
  <c r="AZ307" i="1"/>
  <c r="BA307" i="1"/>
  <c r="BB307" i="1"/>
  <c r="AQ308" i="1"/>
  <c r="AQ309" i="1"/>
  <c r="AQ310" i="1"/>
  <c r="AQ311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R304" i="1"/>
  <c r="AS304" i="1"/>
  <c r="AT304" i="1"/>
  <c r="AU304" i="1"/>
  <c r="AV304" i="1"/>
  <c r="AW304" i="1"/>
  <c r="AX304" i="1"/>
  <c r="AY304" i="1"/>
  <c r="AZ304" i="1"/>
  <c r="BA304" i="1"/>
  <c r="BB304" i="1"/>
  <c r="AR305" i="1"/>
  <c r="AS305" i="1"/>
  <c r="AT305" i="1"/>
  <c r="AU305" i="1"/>
  <c r="AV305" i="1"/>
  <c r="AW305" i="1"/>
  <c r="AX305" i="1"/>
  <c r="AY305" i="1"/>
  <c r="AZ305" i="1"/>
  <c r="BA305" i="1"/>
  <c r="BB305" i="1"/>
  <c r="AR303" i="1"/>
  <c r="AS303" i="1"/>
  <c r="AT303" i="1"/>
  <c r="AU303" i="1"/>
  <c r="AV303" i="1"/>
  <c r="AW303" i="1"/>
  <c r="AX303" i="1"/>
  <c r="AY303" i="1"/>
  <c r="AZ303" i="1"/>
  <c r="BA303" i="1"/>
  <c r="BB303" i="1"/>
  <c r="AQ303" i="1"/>
  <c r="AR321" i="1"/>
  <c r="AS321" i="1"/>
  <c r="AT321" i="1"/>
  <c r="AU321" i="1"/>
  <c r="AV321" i="1"/>
  <c r="AW321" i="1"/>
  <c r="AX321" i="1"/>
  <c r="AY321" i="1"/>
  <c r="AZ321" i="1"/>
  <c r="BA321" i="1"/>
  <c r="BB321" i="1"/>
  <c r="AR322" i="1"/>
  <c r="AS322" i="1"/>
  <c r="AT322" i="1"/>
  <c r="AU322" i="1"/>
  <c r="AV322" i="1"/>
  <c r="AW322" i="1"/>
  <c r="AX322" i="1"/>
  <c r="AY322" i="1"/>
  <c r="AZ322" i="1"/>
  <c r="BA322" i="1"/>
  <c r="BB322" i="1"/>
  <c r="AR323" i="1"/>
  <c r="AS323" i="1"/>
  <c r="AT323" i="1"/>
  <c r="AU323" i="1"/>
  <c r="AV323" i="1"/>
  <c r="AW323" i="1"/>
  <c r="AX323" i="1"/>
  <c r="AY323" i="1"/>
  <c r="AZ323" i="1"/>
  <c r="BA323" i="1"/>
  <c r="BB323" i="1"/>
  <c r="AR324" i="1"/>
  <c r="AS324" i="1"/>
  <c r="AT324" i="1"/>
  <c r="AU324" i="1"/>
  <c r="AV324" i="1"/>
  <c r="AW324" i="1"/>
  <c r="AX324" i="1"/>
  <c r="AY324" i="1"/>
  <c r="AZ324" i="1"/>
  <c r="BA324" i="1"/>
  <c r="BB324" i="1"/>
  <c r="AR325" i="1"/>
  <c r="AS325" i="1"/>
  <c r="AT325" i="1"/>
  <c r="AU325" i="1"/>
  <c r="AV325" i="1"/>
  <c r="AW325" i="1"/>
  <c r="AX325" i="1"/>
  <c r="AY325" i="1"/>
  <c r="AZ325" i="1"/>
  <c r="BA325" i="1"/>
  <c r="BB325" i="1"/>
  <c r="AR326" i="1"/>
  <c r="AS326" i="1"/>
  <c r="AT326" i="1"/>
  <c r="AU326" i="1"/>
  <c r="AV326" i="1"/>
  <c r="AW326" i="1"/>
  <c r="AX326" i="1"/>
  <c r="AY326" i="1"/>
  <c r="AZ326" i="1"/>
  <c r="BA326" i="1"/>
  <c r="BB326" i="1"/>
  <c r="AR327" i="1"/>
  <c r="AS327" i="1"/>
  <c r="AT327" i="1"/>
  <c r="AU327" i="1"/>
  <c r="AV327" i="1"/>
  <c r="AW327" i="1"/>
  <c r="AX327" i="1"/>
  <c r="AY327" i="1"/>
  <c r="AZ327" i="1"/>
  <c r="BA327" i="1"/>
  <c r="BB327" i="1"/>
  <c r="AR328" i="1"/>
  <c r="AS328" i="1"/>
  <c r="AT328" i="1"/>
  <c r="AU328" i="1"/>
  <c r="AV328" i="1"/>
  <c r="AW328" i="1"/>
  <c r="AX328" i="1"/>
  <c r="AY328" i="1"/>
  <c r="AZ328" i="1"/>
  <c r="BA328" i="1"/>
  <c r="BB328" i="1"/>
  <c r="AR329" i="1"/>
  <c r="AS329" i="1"/>
  <c r="AT329" i="1"/>
  <c r="AU329" i="1"/>
  <c r="AV329" i="1"/>
  <c r="AW329" i="1"/>
  <c r="AX329" i="1"/>
  <c r="AY329" i="1"/>
  <c r="AZ329" i="1"/>
  <c r="BA329" i="1"/>
  <c r="BB329" i="1"/>
  <c r="AR330" i="1"/>
  <c r="AS330" i="1"/>
  <c r="AT330" i="1"/>
  <c r="AU330" i="1"/>
  <c r="AV330" i="1"/>
  <c r="AW330" i="1"/>
  <c r="AX330" i="1"/>
  <c r="AY330" i="1"/>
  <c r="AZ330" i="1"/>
  <c r="BA330" i="1"/>
  <c r="BB330" i="1"/>
  <c r="AR331" i="1"/>
  <c r="AS331" i="1"/>
  <c r="AT331" i="1"/>
  <c r="AU331" i="1"/>
  <c r="AV331" i="1"/>
  <c r="AW331" i="1"/>
  <c r="AX331" i="1"/>
  <c r="AY331" i="1"/>
  <c r="AZ331" i="1"/>
  <c r="BA331" i="1"/>
  <c r="BB331" i="1"/>
  <c r="AR332" i="1"/>
  <c r="AS332" i="1"/>
  <c r="AT332" i="1"/>
  <c r="AU332" i="1"/>
  <c r="AV332" i="1"/>
  <c r="AW332" i="1"/>
  <c r="AX332" i="1"/>
  <c r="AY332" i="1"/>
  <c r="AZ332" i="1"/>
  <c r="BA332" i="1"/>
  <c r="BB332" i="1"/>
  <c r="AR333" i="1"/>
  <c r="AS333" i="1"/>
  <c r="AT333" i="1"/>
  <c r="AU333" i="1"/>
  <c r="AV333" i="1"/>
  <c r="AW333" i="1"/>
  <c r="AX333" i="1"/>
  <c r="AY333" i="1"/>
  <c r="AZ333" i="1"/>
  <c r="BA333" i="1"/>
  <c r="BB333" i="1"/>
  <c r="AR334" i="1"/>
  <c r="AS334" i="1"/>
  <c r="AT334" i="1"/>
  <c r="AU334" i="1"/>
  <c r="AV334" i="1"/>
  <c r="AW334" i="1"/>
  <c r="AX334" i="1"/>
  <c r="AY334" i="1"/>
  <c r="AZ334" i="1"/>
  <c r="BA334" i="1"/>
  <c r="BB334" i="1"/>
  <c r="AR335" i="1"/>
  <c r="AS335" i="1"/>
  <c r="AT335" i="1"/>
  <c r="AU335" i="1"/>
  <c r="AV335" i="1"/>
  <c r="AW335" i="1"/>
  <c r="AX335" i="1"/>
  <c r="AY335" i="1"/>
  <c r="AZ335" i="1"/>
  <c r="BA335" i="1"/>
  <c r="BB335" i="1"/>
  <c r="AR336" i="1"/>
  <c r="AS336" i="1"/>
  <c r="AT336" i="1"/>
  <c r="AU336" i="1"/>
  <c r="AV336" i="1"/>
  <c r="AW336" i="1"/>
  <c r="AX336" i="1"/>
  <c r="AY336" i="1"/>
  <c r="AZ336" i="1"/>
  <c r="BA336" i="1"/>
  <c r="BB336" i="1"/>
  <c r="AR338" i="1"/>
  <c r="AS338" i="1"/>
  <c r="AT338" i="1"/>
  <c r="AU338" i="1"/>
  <c r="AV338" i="1"/>
  <c r="AW338" i="1"/>
  <c r="AX338" i="1"/>
  <c r="AY338" i="1"/>
  <c r="AZ338" i="1"/>
  <c r="BA338" i="1"/>
  <c r="BB338" i="1"/>
  <c r="AR339" i="1"/>
  <c r="AS339" i="1"/>
  <c r="AT339" i="1"/>
  <c r="AU339" i="1"/>
  <c r="AV339" i="1"/>
  <c r="AW339" i="1"/>
  <c r="AX339" i="1"/>
  <c r="AY339" i="1"/>
  <c r="AZ339" i="1"/>
  <c r="BA339" i="1"/>
  <c r="BB339" i="1"/>
  <c r="AR340" i="1"/>
  <c r="AS340" i="1"/>
  <c r="AT340" i="1"/>
  <c r="AU340" i="1"/>
  <c r="AV340" i="1"/>
  <c r="AW340" i="1"/>
  <c r="AX340" i="1"/>
  <c r="AY340" i="1"/>
  <c r="AZ340" i="1"/>
  <c r="BA340" i="1"/>
  <c r="BB340" i="1"/>
  <c r="AR341" i="1"/>
  <c r="AS341" i="1"/>
  <c r="AT341" i="1"/>
  <c r="AU341" i="1"/>
  <c r="AV341" i="1"/>
  <c r="AW341" i="1"/>
  <c r="AX341" i="1"/>
  <c r="AY341" i="1"/>
  <c r="AZ341" i="1"/>
  <c r="BA341" i="1"/>
  <c r="BB341" i="1"/>
  <c r="AR342" i="1"/>
  <c r="AS342" i="1"/>
  <c r="AT342" i="1"/>
  <c r="AU342" i="1"/>
  <c r="AV342" i="1"/>
  <c r="AW342" i="1"/>
  <c r="AX342" i="1"/>
  <c r="AY342" i="1"/>
  <c r="AZ342" i="1"/>
  <c r="BA342" i="1"/>
  <c r="BB342" i="1"/>
  <c r="AR343" i="1"/>
  <c r="AS343" i="1"/>
  <c r="AT343" i="1"/>
  <c r="AU343" i="1"/>
  <c r="AV343" i="1"/>
  <c r="AW343" i="1"/>
  <c r="AX343" i="1"/>
  <c r="AY343" i="1"/>
  <c r="AZ343" i="1"/>
  <c r="BA343" i="1"/>
  <c r="BB343" i="1"/>
  <c r="AR344" i="1"/>
  <c r="AS344" i="1"/>
  <c r="AT344" i="1"/>
  <c r="AU344" i="1"/>
  <c r="AV344" i="1"/>
  <c r="AW344" i="1"/>
  <c r="AX344" i="1"/>
  <c r="AY344" i="1"/>
  <c r="AZ344" i="1"/>
  <c r="BA344" i="1"/>
  <c r="BB344" i="1"/>
  <c r="AR345" i="1"/>
  <c r="AS345" i="1"/>
  <c r="AT345" i="1"/>
  <c r="AU345" i="1"/>
  <c r="AV345" i="1"/>
  <c r="AW345" i="1"/>
  <c r="AX345" i="1"/>
  <c r="AY345" i="1"/>
  <c r="AZ345" i="1"/>
  <c r="BA345" i="1"/>
  <c r="BB345" i="1"/>
  <c r="AR346" i="1"/>
  <c r="AS346" i="1"/>
  <c r="AT346" i="1"/>
  <c r="AU346" i="1"/>
  <c r="AV346" i="1"/>
  <c r="AW346" i="1"/>
  <c r="AX346" i="1"/>
  <c r="AY346" i="1"/>
  <c r="AZ346" i="1"/>
  <c r="BA346" i="1"/>
  <c r="BB346" i="1"/>
  <c r="AR347" i="1"/>
  <c r="AS347" i="1"/>
  <c r="AT347" i="1"/>
  <c r="AU347" i="1"/>
  <c r="AV347" i="1"/>
  <c r="AW347" i="1"/>
  <c r="AX347" i="1"/>
  <c r="AY347" i="1"/>
  <c r="AZ347" i="1"/>
  <c r="BA347" i="1"/>
  <c r="BB347" i="1"/>
  <c r="AR348" i="1"/>
  <c r="AS348" i="1"/>
  <c r="AT348" i="1"/>
  <c r="AU348" i="1"/>
  <c r="AV348" i="1"/>
  <c r="AW348" i="1"/>
  <c r="AX348" i="1"/>
  <c r="AY348" i="1"/>
  <c r="AZ348" i="1"/>
  <c r="BA348" i="1"/>
  <c r="BB348" i="1"/>
  <c r="AR349" i="1"/>
  <c r="AS349" i="1"/>
  <c r="AT349" i="1"/>
  <c r="AU349" i="1"/>
  <c r="AV349" i="1"/>
  <c r="AW349" i="1"/>
  <c r="AX349" i="1"/>
  <c r="AY349" i="1"/>
  <c r="AZ349" i="1"/>
  <c r="BA349" i="1"/>
  <c r="BB349" i="1"/>
  <c r="AR350" i="1"/>
  <c r="AS350" i="1"/>
  <c r="AT350" i="1"/>
  <c r="AU350" i="1"/>
  <c r="AV350" i="1"/>
  <c r="AW350" i="1"/>
  <c r="AX350" i="1"/>
  <c r="AY350" i="1"/>
  <c r="AZ350" i="1"/>
  <c r="BA350" i="1"/>
  <c r="BB350" i="1"/>
  <c r="AR351" i="1"/>
  <c r="AS351" i="1"/>
  <c r="AT351" i="1"/>
  <c r="AU351" i="1"/>
  <c r="AV351" i="1"/>
  <c r="AW351" i="1"/>
  <c r="AX351" i="1"/>
  <c r="AY351" i="1"/>
  <c r="AZ351" i="1"/>
  <c r="BA351" i="1"/>
  <c r="BB351" i="1"/>
  <c r="AR352" i="1"/>
  <c r="AS352" i="1"/>
  <c r="AT352" i="1"/>
  <c r="AU352" i="1"/>
  <c r="AV352" i="1"/>
  <c r="AW352" i="1"/>
  <c r="AX352" i="1"/>
  <c r="AY352" i="1"/>
  <c r="AZ352" i="1"/>
  <c r="BA352" i="1"/>
  <c r="BB352" i="1"/>
  <c r="AR353" i="1"/>
  <c r="AS353" i="1"/>
  <c r="AT353" i="1"/>
  <c r="AU353" i="1"/>
  <c r="AV353" i="1"/>
  <c r="AW353" i="1"/>
  <c r="AX353" i="1"/>
  <c r="AY353" i="1"/>
  <c r="AZ353" i="1"/>
  <c r="BA353" i="1"/>
  <c r="BB353" i="1"/>
  <c r="AR354" i="1"/>
  <c r="AS354" i="1"/>
  <c r="AT354" i="1"/>
  <c r="AU354" i="1"/>
  <c r="AV354" i="1"/>
  <c r="AW354" i="1"/>
  <c r="AX354" i="1"/>
  <c r="AY354" i="1"/>
  <c r="AZ354" i="1"/>
  <c r="BA354" i="1"/>
  <c r="BB354" i="1"/>
  <c r="AR355" i="1"/>
  <c r="AS355" i="1"/>
  <c r="AT355" i="1"/>
  <c r="AU355" i="1"/>
  <c r="AV355" i="1"/>
  <c r="AW355" i="1"/>
  <c r="AX355" i="1"/>
  <c r="AY355" i="1"/>
  <c r="AZ355" i="1"/>
  <c r="BA355" i="1"/>
  <c r="BB355" i="1"/>
  <c r="AR356" i="1"/>
  <c r="AS356" i="1"/>
  <c r="AT356" i="1"/>
  <c r="AU356" i="1"/>
  <c r="AV356" i="1"/>
  <c r="AW356" i="1"/>
  <c r="AX356" i="1"/>
  <c r="AY356" i="1"/>
  <c r="AZ356" i="1"/>
  <c r="BA356" i="1"/>
  <c r="BB356" i="1"/>
  <c r="AR357" i="1"/>
  <c r="AS357" i="1"/>
  <c r="AT357" i="1"/>
  <c r="AU357" i="1"/>
  <c r="AV357" i="1"/>
  <c r="AW357" i="1"/>
  <c r="AX357" i="1"/>
  <c r="AY357" i="1"/>
  <c r="AZ357" i="1"/>
  <c r="BA357" i="1"/>
  <c r="BB357" i="1"/>
  <c r="AR358" i="1"/>
  <c r="AS358" i="1"/>
  <c r="AT358" i="1"/>
  <c r="AU358" i="1"/>
  <c r="AV358" i="1"/>
  <c r="AW358" i="1"/>
  <c r="AX358" i="1"/>
  <c r="AY358" i="1"/>
  <c r="AZ358" i="1"/>
  <c r="BA358" i="1"/>
  <c r="BB358" i="1"/>
  <c r="AR359" i="1"/>
  <c r="AS359" i="1"/>
  <c r="AT359" i="1"/>
  <c r="AU359" i="1"/>
  <c r="AV359" i="1"/>
  <c r="AW359" i="1"/>
  <c r="AX359" i="1"/>
  <c r="AY359" i="1"/>
  <c r="AZ359" i="1"/>
  <c r="BA359" i="1"/>
  <c r="BB359" i="1"/>
  <c r="AR362" i="1"/>
  <c r="AS362" i="1"/>
  <c r="AT362" i="1"/>
  <c r="AU362" i="1"/>
  <c r="AV362" i="1"/>
  <c r="AW362" i="1"/>
  <c r="AX362" i="1"/>
  <c r="AY362" i="1"/>
  <c r="AZ362" i="1"/>
  <c r="BA362" i="1"/>
  <c r="BB362" i="1"/>
  <c r="AR363" i="1"/>
  <c r="AS363" i="1"/>
  <c r="AT363" i="1"/>
  <c r="AU363" i="1"/>
  <c r="AV363" i="1"/>
  <c r="AW363" i="1"/>
  <c r="AX363" i="1"/>
  <c r="AY363" i="1"/>
  <c r="AZ363" i="1"/>
  <c r="BA363" i="1"/>
  <c r="BB363" i="1"/>
  <c r="AR364" i="1"/>
  <c r="AS364" i="1"/>
  <c r="AT364" i="1"/>
  <c r="AU364" i="1"/>
  <c r="AV364" i="1"/>
  <c r="AW364" i="1"/>
  <c r="AX364" i="1"/>
  <c r="AY364" i="1"/>
  <c r="AZ364" i="1"/>
  <c r="BA364" i="1"/>
  <c r="BB364" i="1"/>
  <c r="AR365" i="1"/>
  <c r="AS365" i="1"/>
  <c r="AT365" i="1"/>
  <c r="AU365" i="1"/>
  <c r="AV365" i="1"/>
  <c r="AW365" i="1"/>
  <c r="AX365" i="1"/>
  <c r="AY365" i="1"/>
  <c r="AZ365" i="1"/>
  <c r="BA365" i="1"/>
  <c r="BB365" i="1"/>
  <c r="AR366" i="1"/>
  <c r="AS366" i="1"/>
  <c r="AT366" i="1"/>
  <c r="AU366" i="1"/>
  <c r="AV366" i="1"/>
  <c r="AW366" i="1"/>
  <c r="AX366" i="1"/>
  <c r="AY366" i="1"/>
  <c r="AZ366" i="1"/>
  <c r="BA366" i="1"/>
  <c r="BB366" i="1"/>
  <c r="AR367" i="1"/>
  <c r="AS367" i="1"/>
  <c r="AT367" i="1"/>
  <c r="AU367" i="1"/>
  <c r="AV367" i="1"/>
  <c r="AW367" i="1"/>
  <c r="AX367" i="1"/>
  <c r="AY367" i="1"/>
  <c r="AZ367" i="1"/>
  <c r="BA367" i="1"/>
  <c r="BB367" i="1"/>
  <c r="AR368" i="1"/>
  <c r="AS368" i="1"/>
  <c r="AT368" i="1"/>
  <c r="AU368" i="1"/>
  <c r="AV368" i="1"/>
  <c r="AW368" i="1"/>
  <c r="AX368" i="1"/>
  <c r="AY368" i="1"/>
  <c r="AZ368" i="1"/>
  <c r="BA368" i="1"/>
  <c r="BB368" i="1"/>
  <c r="AR369" i="1"/>
  <c r="AS369" i="1"/>
  <c r="AT369" i="1"/>
  <c r="AU369" i="1"/>
  <c r="AV369" i="1"/>
  <c r="AW369" i="1"/>
  <c r="AX369" i="1"/>
  <c r="AY369" i="1"/>
  <c r="AZ369" i="1"/>
  <c r="BA369" i="1"/>
  <c r="BB369" i="1"/>
  <c r="AR370" i="1"/>
  <c r="AS370" i="1"/>
  <c r="AT370" i="1"/>
  <c r="AU370" i="1"/>
  <c r="AV370" i="1"/>
  <c r="AW370" i="1"/>
  <c r="AX370" i="1"/>
  <c r="AY370" i="1"/>
  <c r="AZ370" i="1"/>
  <c r="BA370" i="1"/>
  <c r="BB370" i="1"/>
  <c r="AR371" i="1"/>
  <c r="AS371" i="1"/>
  <c r="AT371" i="1"/>
  <c r="AU371" i="1"/>
  <c r="AV371" i="1"/>
  <c r="AW371" i="1"/>
  <c r="AX371" i="1"/>
  <c r="AY371" i="1"/>
  <c r="AZ371" i="1"/>
  <c r="BA371" i="1"/>
  <c r="BB371" i="1"/>
  <c r="AR372" i="1"/>
  <c r="AS372" i="1"/>
  <c r="AT372" i="1"/>
  <c r="AU372" i="1"/>
  <c r="AV372" i="1"/>
  <c r="AW372" i="1"/>
  <c r="AX372" i="1"/>
  <c r="AY372" i="1"/>
  <c r="AZ372" i="1"/>
  <c r="BA372" i="1"/>
  <c r="BB372" i="1"/>
  <c r="AR373" i="1"/>
  <c r="AS373" i="1"/>
  <c r="AT373" i="1"/>
  <c r="AU373" i="1"/>
  <c r="AV373" i="1"/>
  <c r="AW373" i="1"/>
  <c r="AX373" i="1"/>
  <c r="AY373" i="1"/>
  <c r="AZ373" i="1"/>
  <c r="BA373" i="1"/>
  <c r="BB373" i="1"/>
  <c r="AR374" i="1"/>
  <c r="AS374" i="1"/>
  <c r="AT374" i="1"/>
  <c r="AU374" i="1"/>
  <c r="AV374" i="1"/>
  <c r="AW374" i="1"/>
  <c r="AX374" i="1"/>
  <c r="AY374" i="1"/>
  <c r="AZ374" i="1"/>
  <c r="BA374" i="1"/>
  <c r="BB374" i="1"/>
  <c r="AR375" i="1"/>
  <c r="AS375" i="1"/>
  <c r="AT375" i="1"/>
  <c r="AU375" i="1"/>
  <c r="AV375" i="1"/>
  <c r="AW375" i="1"/>
  <c r="AX375" i="1"/>
  <c r="AY375" i="1"/>
  <c r="AZ375" i="1"/>
  <c r="BA375" i="1"/>
  <c r="BB375" i="1"/>
  <c r="AR377" i="1"/>
  <c r="AS377" i="1"/>
  <c r="AT377" i="1"/>
  <c r="AU377" i="1"/>
  <c r="AV377" i="1"/>
  <c r="AW377" i="1"/>
  <c r="AX377" i="1"/>
  <c r="AY377" i="1"/>
  <c r="AZ377" i="1"/>
  <c r="BA377" i="1"/>
  <c r="BB377" i="1"/>
  <c r="AR378" i="1"/>
  <c r="AS378" i="1"/>
  <c r="AT378" i="1"/>
  <c r="AU378" i="1"/>
  <c r="AV378" i="1"/>
  <c r="AW378" i="1"/>
  <c r="AX378" i="1"/>
  <c r="AY378" i="1"/>
  <c r="AZ378" i="1"/>
  <c r="BA378" i="1"/>
  <c r="BB378" i="1"/>
  <c r="AR379" i="1"/>
  <c r="AS379" i="1"/>
  <c r="AT379" i="1"/>
  <c r="AU379" i="1"/>
  <c r="AV379" i="1"/>
  <c r="AW379" i="1"/>
  <c r="AX379" i="1"/>
  <c r="AY379" i="1"/>
  <c r="AZ379" i="1"/>
  <c r="BA379" i="1"/>
  <c r="BB379" i="1"/>
  <c r="AR380" i="1"/>
  <c r="AS380" i="1"/>
  <c r="AT380" i="1"/>
  <c r="AU380" i="1"/>
  <c r="AV380" i="1"/>
  <c r="AW380" i="1"/>
  <c r="AX380" i="1"/>
  <c r="AY380" i="1"/>
  <c r="AZ380" i="1"/>
  <c r="BA380" i="1"/>
  <c r="BB380" i="1"/>
  <c r="AR381" i="1"/>
  <c r="AS381" i="1"/>
  <c r="AT381" i="1"/>
  <c r="AU381" i="1"/>
  <c r="AV381" i="1"/>
  <c r="AW381" i="1"/>
  <c r="AX381" i="1"/>
  <c r="AY381" i="1"/>
  <c r="AZ381" i="1"/>
  <c r="BA381" i="1"/>
  <c r="BB381" i="1"/>
  <c r="AR382" i="1"/>
  <c r="AS382" i="1"/>
  <c r="AT382" i="1"/>
  <c r="AU382" i="1"/>
  <c r="AV382" i="1"/>
  <c r="AW382" i="1"/>
  <c r="AX382" i="1"/>
  <c r="AY382" i="1"/>
  <c r="AZ382" i="1"/>
  <c r="BA382" i="1"/>
  <c r="BB382" i="1"/>
  <c r="AR383" i="1"/>
  <c r="AS383" i="1"/>
  <c r="AT383" i="1"/>
  <c r="AU383" i="1"/>
  <c r="AV383" i="1"/>
  <c r="AW383" i="1"/>
  <c r="AX383" i="1"/>
  <c r="AY383" i="1"/>
  <c r="AZ383" i="1"/>
  <c r="BA383" i="1"/>
  <c r="BB383" i="1"/>
  <c r="AR384" i="1"/>
  <c r="AS384" i="1"/>
  <c r="AT384" i="1"/>
  <c r="AU384" i="1"/>
  <c r="AV384" i="1"/>
  <c r="AW384" i="1"/>
  <c r="AX384" i="1"/>
  <c r="AY384" i="1"/>
  <c r="AZ384" i="1"/>
  <c r="BA384" i="1"/>
  <c r="BB384" i="1"/>
  <c r="AR385" i="1"/>
  <c r="AS385" i="1"/>
  <c r="AT385" i="1"/>
  <c r="AU385" i="1"/>
  <c r="AV385" i="1"/>
  <c r="AW385" i="1"/>
  <c r="AX385" i="1"/>
  <c r="AY385" i="1"/>
  <c r="AZ385" i="1"/>
  <c r="BA385" i="1"/>
  <c r="BB385" i="1"/>
  <c r="AR386" i="1"/>
  <c r="AS386" i="1"/>
  <c r="AT386" i="1"/>
  <c r="AU386" i="1"/>
  <c r="AV386" i="1"/>
  <c r="AW386" i="1"/>
  <c r="AX386" i="1"/>
  <c r="AY386" i="1"/>
  <c r="AZ386" i="1"/>
  <c r="BA386" i="1"/>
  <c r="BB386" i="1"/>
  <c r="AR387" i="1"/>
  <c r="AS387" i="1"/>
  <c r="AT387" i="1"/>
  <c r="AU387" i="1"/>
  <c r="AV387" i="1"/>
  <c r="AW387" i="1"/>
  <c r="AX387" i="1"/>
  <c r="AY387" i="1"/>
  <c r="AZ387" i="1"/>
  <c r="BA387" i="1"/>
  <c r="BB387" i="1"/>
  <c r="AR388" i="1"/>
  <c r="AS388" i="1"/>
  <c r="AT388" i="1"/>
  <c r="AU388" i="1"/>
  <c r="AV388" i="1"/>
  <c r="AW388" i="1"/>
  <c r="AX388" i="1"/>
  <c r="AY388" i="1"/>
  <c r="AZ388" i="1"/>
  <c r="BA388" i="1"/>
  <c r="BB388" i="1"/>
  <c r="AR389" i="1"/>
  <c r="AS389" i="1"/>
  <c r="AT389" i="1"/>
  <c r="AU389" i="1"/>
  <c r="AV389" i="1"/>
  <c r="AW389" i="1"/>
  <c r="AX389" i="1"/>
  <c r="AY389" i="1"/>
  <c r="AZ389" i="1"/>
  <c r="BA389" i="1"/>
  <c r="BB389" i="1"/>
  <c r="AR390" i="1"/>
  <c r="AS390" i="1"/>
  <c r="AT390" i="1"/>
  <c r="AU390" i="1"/>
  <c r="AV390" i="1"/>
  <c r="AW390" i="1"/>
  <c r="AX390" i="1"/>
  <c r="AY390" i="1"/>
  <c r="AZ390" i="1"/>
  <c r="BA390" i="1"/>
  <c r="BB390" i="1"/>
  <c r="AR391" i="1"/>
  <c r="AS391" i="1"/>
  <c r="AT391" i="1"/>
  <c r="AU391" i="1"/>
  <c r="AV391" i="1"/>
  <c r="AW391" i="1"/>
  <c r="AX391" i="1"/>
  <c r="AY391" i="1"/>
  <c r="AZ391" i="1"/>
  <c r="BA391" i="1"/>
  <c r="BB391" i="1"/>
  <c r="AR392" i="1"/>
  <c r="AS392" i="1"/>
  <c r="AT392" i="1"/>
  <c r="AU392" i="1"/>
  <c r="AV392" i="1"/>
  <c r="AW392" i="1"/>
  <c r="AX392" i="1"/>
  <c r="AY392" i="1"/>
  <c r="AZ392" i="1"/>
  <c r="BA392" i="1"/>
  <c r="BB392" i="1"/>
  <c r="AR393" i="1"/>
  <c r="AS393" i="1"/>
  <c r="AT393" i="1"/>
  <c r="AU393" i="1"/>
  <c r="AV393" i="1"/>
  <c r="AW393" i="1"/>
  <c r="AX393" i="1"/>
  <c r="AY393" i="1"/>
  <c r="AZ393" i="1"/>
  <c r="BA393" i="1"/>
  <c r="BB393" i="1"/>
  <c r="AR394" i="1"/>
  <c r="AS394" i="1"/>
  <c r="AT394" i="1"/>
  <c r="AU394" i="1"/>
  <c r="AV394" i="1"/>
  <c r="AW394" i="1"/>
  <c r="AX394" i="1"/>
  <c r="AY394" i="1"/>
  <c r="AZ394" i="1"/>
  <c r="BA394" i="1"/>
  <c r="BB394" i="1"/>
  <c r="AR395" i="1"/>
  <c r="AS395" i="1"/>
  <c r="AT395" i="1"/>
  <c r="AU395" i="1"/>
  <c r="AV395" i="1"/>
  <c r="AW395" i="1"/>
  <c r="AX395" i="1"/>
  <c r="AY395" i="1"/>
  <c r="AZ395" i="1"/>
  <c r="BA395" i="1"/>
  <c r="BB395" i="1"/>
  <c r="AR396" i="1"/>
  <c r="AS396" i="1"/>
  <c r="AT396" i="1"/>
  <c r="AU396" i="1"/>
  <c r="AV396" i="1"/>
  <c r="AW396" i="1"/>
  <c r="AX396" i="1"/>
  <c r="AY396" i="1"/>
  <c r="AZ396" i="1"/>
  <c r="BA396" i="1"/>
  <c r="BB396" i="1"/>
  <c r="AR397" i="1"/>
  <c r="AS397" i="1"/>
  <c r="AT397" i="1"/>
  <c r="AU397" i="1"/>
  <c r="AV397" i="1"/>
  <c r="AW397" i="1"/>
  <c r="AX397" i="1"/>
  <c r="AY397" i="1"/>
  <c r="AZ397" i="1"/>
  <c r="BA397" i="1"/>
  <c r="BB397" i="1"/>
  <c r="AR398" i="1"/>
  <c r="AS398" i="1"/>
  <c r="AT398" i="1"/>
  <c r="AU398" i="1"/>
  <c r="AV398" i="1"/>
  <c r="AW398" i="1"/>
  <c r="AX398" i="1"/>
  <c r="AY398" i="1"/>
  <c r="AZ398" i="1"/>
  <c r="BA398" i="1"/>
  <c r="BB398" i="1"/>
  <c r="AR399" i="1"/>
  <c r="AS399" i="1"/>
  <c r="AT399" i="1"/>
  <c r="AU399" i="1"/>
  <c r="AV399" i="1"/>
  <c r="AW399" i="1"/>
  <c r="AX399" i="1"/>
  <c r="AY399" i="1"/>
  <c r="AZ399" i="1"/>
  <c r="BA399" i="1"/>
  <c r="BB399" i="1"/>
  <c r="AR400" i="1"/>
  <c r="AS400" i="1"/>
  <c r="AT400" i="1"/>
  <c r="AU400" i="1"/>
  <c r="AV400" i="1"/>
  <c r="AW400" i="1"/>
  <c r="AX400" i="1"/>
  <c r="AY400" i="1"/>
  <c r="AZ400" i="1"/>
  <c r="BA400" i="1"/>
  <c r="BB400" i="1"/>
  <c r="AR401" i="1"/>
  <c r="AS401" i="1"/>
  <c r="AT401" i="1"/>
  <c r="AU401" i="1"/>
  <c r="AV401" i="1"/>
  <c r="AW401" i="1"/>
  <c r="AX401" i="1"/>
  <c r="AY401" i="1"/>
  <c r="AZ401" i="1"/>
  <c r="BA401" i="1"/>
  <c r="BB401" i="1"/>
  <c r="AR402" i="1"/>
  <c r="AS402" i="1"/>
  <c r="AT402" i="1"/>
  <c r="AU402" i="1"/>
  <c r="AV402" i="1"/>
  <c r="AW402" i="1"/>
  <c r="AX402" i="1"/>
  <c r="AY402" i="1"/>
  <c r="AZ402" i="1"/>
  <c r="BA402" i="1"/>
  <c r="BB402" i="1"/>
  <c r="AR403" i="1"/>
  <c r="AS403" i="1"/>
  <c r="AT403" i="1"/>
  <c r="AU403" i="1"/>
  <c r="AV403" i="1"/>
  <c r="AW403" i="1"/>
  <c r="AX403" i="1"/>
  <c r="AY403" i="1"/>
  <c r="AZ403" i="1"/>
  <c r="BA403" i="1"/>
  <c r="BB403" i="1"/>
  <c r="AR404" i="1"/>
  <c r="AS404" i="1"/>
  <c r="AT404" i="1"/>
  <c r="AU404" i="1"/>
  <c r="AV404" i="1"/>
  <c r="AW404" i="1"/>
  <c r="AX404" i="1"/>
  <c r="AY404" i="1"/>
  <c r="AZ404" i="1"/>
  <c r="BA404" i="1"/>
  <c r="BB404" i="1"/>
  <c r="AR405" i="1"/>
  <c r="AS405" i="1"/>
  <c r="AT405" i="1"/>
  <c r="AU405" i="1"/>
  <c r="AV405" i="1"/>
  <c r="AW405" i="1"/>
  <c r="AX405" i="1"/>
  <c r="AY405" i="1"/>
  <c r="AZ405" i="1"/>
  <c r="BA405" i="1"/>
  <c r="BB405" i="1"/>
  <c r="AR406" i="1"/>
  <c r="AS406" i="1"/>
  <c r="AT406" i="1"/>
  <c r="AU406" i="1"/>
  <c r="AV406" i="1"/>
  <c r="AW406" i="1"/>
  <c r="AX406" i="1"/>
  <c r="AY406" i="1"/>
  <c r="AZ406" i="1"/>
  <c r="BA406" i="1"/>
  <c r="BB406" i="1"/>
  <c r="AR407" i="1"/>
  <c r="AS407" i="1"/>
  <c r="AT407" i="1"/>
  <c r="AU407" i="1"/>
  <c r="AV407" i="1"/>
  <c r="AW407" i="1"/>
  <c r="AX407" i="1"/>
  <c r="AY407" i="1"/>
  <c r="AZ407" i="1"/>
  <c r="BA407" i="1"/>
  <c r="BB407" i="1"/>
  <c r="AR408" i="1"/>
  <c r="AS408" i="1"/>
  <c r="AT408" i="1"/>
  <c r="AU408" i="1"/>
  <c r="AV408" i="1"/>
  <c r="AW408" i="1"/>
  <c r="AX408" i="1"/>
  <c r="AY408" i="1"/>
  <c r="AZ408" i="1"/>
  <c r="BA408" i="1"/>
  <c r="BB408" i="1"/>
  <c r="AR409" i="1"/>
  <c r="AS409" i="1"/>
  <c r="AT409" i="1"/>
  <c r="AU409" i="1"/>
  <c r="AV409" i="1"/>
  <c r="AW409" i="1"/>
  <c r="AX409" i="1"/>
  <c r="AY409" i="1"/>
  <c r="AZ409" i="1"/>
  <c r="BA409" i="1"/>
  <c r="BB409" i="1"/>
  <c r="AR410" i="1"/>
  <c r="AS410" i="1"/>
  <c r="AT410" i="1"/>
  <c r="AU410" i="1"/>
  <c r="AV410" i="1"/>
  <c r="AW410" i="1"/>
  <c r="AX410" i="1"/>
  <c r="AY410" i="1"/>
  <c r="AZ410" i="1"/>
  <c r="BA410" i="1"/>
  <c r="BB410" i="1"/>
  <c r="AR411" i="1"/>
  <c r="AS411" i="1"/>
  <c r="AT411" i="1"/>
  <c r="AU411" i="1"/>
  <c r="AV411" i="1"/>
  <c r="AW411" i="1"/>
  <c r="AX411" i="1"/>
  <c r="AY411" i="1"/>
  <c r="AZ411" i="1"/>
  <c r="BA411" i="1"/>
  <c r="BB411" i="1"/>
  <c r="AR412" i="1"/>
  <c r="AS412" i="1"/>
  <c r="AT412" i="1"/>
  <c r="AU412" i="1"/>
  <c r="AV412" i="1"/>
  <c r="AW412" i="1"/>
  <c r="AX412" i="1"/>
  <c r="AY412" i="1"/>
  <c r="AZ412" i="1"/>
  <c r="BA412" i="1"/>
  <c r="BB412" i="1"/>
  <c r="AR413" i="1"/>
  <c r="AS413" i="1"/>
  <c r="AT413" i="1"/>
  <c r="AU413" i="1"/>
  <c r="AV413" i="1"/>
  <c r="AW413" i="1"/>
  <c r="AX413" i="1"/>
  <c r="AY413" i="1"/>
  <c r="AZ413" i="1"/>
  <c r="BA413" i="1"/>
  <c r="BB413" i="1"/>
  <c r="AR414" i="1"/>
  <c r="AS414" i="1"/>
  <c r="AT414" i="1"/>
  <c r="AU414" i="1"/>
  <c r="AV414" i="1"/>
  <c r="AW414" i="1"/>
  <c r="AX414" i="1"/>
  <c r="AY414" i="1"/>
  <c r="AZ414" i="1"/>
  <c r="BA414" i="1"/>
  <c r="BB414" i="1"/>
  <c r="AR415" i="1"/>
  <c r="AS415" i="1"/>
  <c r="AT415" i="1"/>
  <c r="AU415" i="1"/>
  <c r="AV415" i="1"/>
  <c r="AW415" i="1"/>
  <c r="AX415" i="1"/>
  <c r="AY415" i="1"/>
  <c r="AZ415" i="1"/>
  <c r="BA415" i="1"/>
  <c r="BB415" i="1"/>
  <c r="AR416" i="1"/>
  <c r="AS416" i="1"/>
  <c r="AT416" i="1"/>
  <c r="AU416" i="1"/>
  <c r="AV416" i="1"/>
  <c r="AW416" i="1"/>
  <c r="AX416" i="1"/>
  <c r="AY416" i="1"/>
  <c r="AZ416" i="1"/>
  <c r="BA416" i="1"/>
  <c r="BB416" i="1"/>
  <c r="AR417" i="1"/>
  <c r="AS417" i="1"/>
  <c r="AT417" i="1"/>
  <c r="AU417" i="1"/>
  <c r="AV417" i="1"/>
  <c r="AW417" i="1"/>
  <c r="AX417" i="1"/>
  <c r="AY417" i="1"/>
  <c r="AZ417" i="1"/>
  <c r="BA417" i="1"/>
  <c r="BB417" i="1"/>
  <c r="AR418" i="1"/>
  <c r="AS418" i="1"/>
  <c r="AT418" i="1"/>
  <c r="AU418" i="1"/>
  <c r="AV418" i="1"/>
  <c r="AW418" i="1"/>
  <c r="AX418" i="1"/>
  <c r="AY418" i="1"/>
  <c r="AZ418" i="1"/>
  <c r="BA418" i="1"/>
  <c r="BB418" i="1"/>
  <c r="AR419" i="1"/>
  <c r="AS419" i="1"/>
  <c r="AT419" i="1"/>
  <c r="AU419" i="1"/>
  <c r="AV419" i="1"/>
  <c r="AW419" i="1"/>
  <c r="AX419" i="1"/>
  <c r="AY419" i="1"/>
  <c r="AZ419" i="1"/>
  <c r="BA419" i="1"/>
  <c r="BB419" i="1"/>
  <c r="AR420" i="1"/>
  <c r="AS420" i="1"/>
  <c r="AT420" i="1"/>
  <c r="AU420" i="1"/>
  <c r="AV420" i="1"/>
  <c r="AW420" i="1"/>
  <c r="AX420" i="1"/>
  <c r="AY420" i="1"/>
  <c r="AZ420" i="1"/>
  <c r="BA420" i="1"/>
  <c r="BB420" i="1"/>
  <c r="AR421" i="1"/>
  <c r="AS421" i="1"/>
  <c r="AT421" i="1"/>
  <c r="AU421" i="1"/>
  <c r="AV421" i="1"/>
  <c r="AW421" i="1"/>
  <c r="AX421" i="1"/>
  <c r="AY421" i="1"/>
  <c r="AZ421" i="1"/>
  <c r="BA421" i="1"/>
  <c r="BB421" i="1"/>
  <c r="AR422" i="1"/>
  <c r="AS422" i="1"/>
  <c r="AT422" i="1"/>
  <c r="AU422" i="1"/>
  <c r="AV422" i="1"/>
  <c r="AW422" i="1"/>
  <c r="AX422" i="1"/>
  <c r="AY422" i="1"/>
  <c r="AZ422" i="1"/>
  <c r="BA422" i="1"/>
  <c r="BB422" i="1"/>
  <c r="AR423" i="1"/>
  <c r="AS423" i="1"/>
  <c r="AT423" i="1"/>
  <c r="AU423" i="1"/>
  <c r="AV423" i="1"/>
  <c r="AW423" i="1"/>
  <c r="AX423" i="1"/>
  <c r="AY423" i="1"/>
  <c r="AZ423" i="1"/>
  <c r="BA423" i="1"/>
  <c r="BB423" i="1"/>
  <c r="AR424" i="1"/>
  <c r="AS424" i="1"/>
  <c r="AT424" i="1"/>
  <c r="AU424" i="1"/>
  <c r="AV424" i="1"/>
  <c r="AW424" i="1"/>
  <c r="AX424" i="1"/>
  <c r="AY424" i="1"/>
  <c r="AZ424" i="1"/>
  <c r="BA424" i="1"/>
  <c r="BB424" i="1"/>
  <c r="AR425" i="1"/>
  <c r="AS425" i="1"/>
  <c r="AT425" i="1"/>
  <c r="AU425" i="1"/>
  <c r="AV425" i="1"/>
  <c r="AW425" i="1"/>
  <c r="AX425" i="1"/>
  <c r="AY425" i="1"/>
  <c r="AZ425" i="1"/>
  <c r="BA425" i="1"/>
  <c r="BB425" i="1"/>
  <c r="AR426" i="1"/>
  <c r="AS426" i="1"/>
  <c r="AT426" i="1"/>
  <c r="AU426" i="1"/>
  <c r="AV426" i="1"/>
  <c r="AW426" i="1"/>
  <c r="AX426" i="1"/>
  <c r="AY426" i="1"/>
  <c r="AZ426" i="1"/>
  <c r="BA426" i="1"/>
  <c r="BB426" i="1"/>
  <c r="AR427" i="1"/>
  <c r="AS427" i="1"/>
  <c r="AT427" i="1"/>
  <c r="AU427" i="1"/>
  <c r="AV427" i="1"/>
  <c r="AW427" i="1"/>
  <c r="AX427" i="1"/>
  <c r="AY427" i="1"/>
  <c r="AZ427" i="1"/>
  <c r="BA427" i="1"/>
  <c r="BB427" i="1"/>
  <c r="AR428" i="1"/>
  <c r="AS428" i="1"/>
  <c r="AT428" i="1"/>
  <c r="AU428" i="1"/>
  <c r="AV428" i="1"/>
  <c r="AW428" i="1"/>
  <c r="AX428" i="1"/>
  <c r="AY428" i="1"/>
  <c r="AZ428" i="1"/>
  <c r="BA428" i="1"/>
  <c r="BB428" i="1"/>
  <c r="AR429" i="1"/>
  <c r="AS429" i="1"/>
  <c r="AT429" i="1"/>
  <c r="AU429" i="1"/>
  <c r="AV429" i="1"/>
  <c r="AW429" i="1"/>
  <c r="AX429" i="1"/>
  <c r="AY429" i="1"/>
  <c r="AZ429" i="1"/>
  <c r="BA429" i="1"/>
  <c r="BB429" i="1"/>
  <c r="AR430" i="1"/>
  <c r="AS430" i="1"/>
  <c r="AT430" i="1"/>
  <c r="AU430" i="1"/>
  <c r="AV430" i="1"/>
  <c r="AW430" i="1"/>
  <c r="AX430" i="1"/>
  <c r="AY430" i="1"/>
  <c r="AZ430" i="1"/>
  <c r="BA430" i="1"/>
  <c r="BB430" i="1"/>
  <c r="AR431" i="1"/>
  <c r="AS431" i="1"/>
  <c r="AT431" i="1"/>
  <c r="AU431" i="1"/>
  <c r="AV431" i="1"/>
  <c r="AW431" i="1"/>
  <c r="AX431" i="1"/>
  <c r="AY431" i="1"/>
  <c r="AZ431" i="1"/>
  <c r="BA431" i="1"/>
  <c r="BB431" i="1"/>
  <c r="AR432" i="1"/>
  <c r="AS432" i="1"/>
  <c r="AT432" i="1"/>
  <c r="AU432" i="1"/>
  <c r="AV432" i="1"/>
  <c r="AW432" i="1"/>
  <c r="AX432" i="1"/>
  <c r="AY432" i="1"/>
  <c r="AZ432" i="1"/>
  <c r="BA432" i="1"/>
  <c r="BB432" i="1"/>
  <c r="AR433" i="1"/>
  <c r="AS433" i="1"/>
  <c r="AT433" i="1"/>
  <c r="AU433" i="1"/>
  <c r="AV433" i="1"/>
  <c r="AW433" i="1"/>
  <c r="AX433" i="1"/>
  <c r="AY433" i="1"/>
  <c r="AZ433" i="1"/>
  <c r="BA433" i="1"/>
  <c r="BB433" i="1"/>
  <c r="AR434" i="1"/>
  <c r="AS434" i="1"/>
  <c r="AT434" i="1"/>
  <c r="AU434" i="1"/>
  <c r="AV434" i="1"/>
  <c r="AW434" i="1"/>
  <c r="AX434" i="1"/>
  <c r="AY434" i="1"/>
  <c r="AZ434" i="1"/>
  <c r="BA434" i="1"/>
  <c r="BB434" i="1"/>
  <c r="AR435" i="1"/>
  <c r="AS435" i="1"/>
  <c r="AT435" i="1"/>
  <c r="AU435" i="1"/>
  <c r="AV435" i="1"/>
  <c r="AW435" i="1"/>
  <c r="AX435" i="1"/>
  <c r="AY435" i="1"/>
  <c r="AZ435" i="1"/>
  <c r="BA435" i="1"/>
  <c r="BB435" i="1"/>
  <c r="AR436" i="1"/>
  <c r="AS436" i="1"/>
  <c r="AT436" i="1"/>
  <c r="AU436" i="1"/>
  <c r="AV436" i="1"/>
  <c r="AW436" i="1"/>
  <c r="AX436" i="1"/>
  <c r="AY436" i="1"/>
  <c r="AZ436" i="1"/>
  <c r="BA436" i="1"/>
  <c r="BB436" i="1"/>
  <c r="AR437" i="1"/>
  <c r="AS437" i="1"/>
  <c r="AT437" i="1"/>
  <c r="AU437" i="1"/>
  <c r="AV437" i="1"/>
  <c r="AW437" i="1"/>
  <c r="AX437" i="1"/>
  <c r="AY437" i="1"/>
  <c r="AZ437" i="1"/>
  <c r="BA437" i="1"/>
  <c r="BB437" i="1"/>
  <c r="AR438" i="1"/>
  <c r="AS438" i="1"/>
  <c r="AT438" i="1"/>
  <c r="AU438" i="1"/>
  <c r="AV438" i="1"/>
  <c r="AW438" i="1"/>
  <c r="AX438" i="1"/>
  <c r="AY438" i="1"/>
  <c r="AZ438" i="1"/>
  <c r="BA438" i="1"/>
  <c r="BB438" i="1"/>
  <c r="AR439" i="1"/>
  <c r="AS439" i="1"/>
  <c r="AT439" i="1"/>
  <c r="AU439" i="1"/>
  <c r="AV439" i="1"/>
  <c r="AW439" i="1"/>
  <c r="AX439" i="1"/>
  <c r="AY439" i="1"/>
  <c r="AZ439" i="1"/>
  <c r="BA439" i="1"/>
  <c r="BB439" i="1"/>
  <c r="AR440" i="1"/>
  <c r="AS440" i="1"/>
  <c r="AT440" i="1"/>
  <c r="AU440" i="1"/>
  <c r="AV440" i="1"/>
  <c r="AW440" i="1"/>
  <c r="AX440" i="1"/>
  <c r="AY440" i="1"/>
  <c r="AZ440" i="1"/>
  <c r="BA440" i="1"/>
  <c r="BB440" i="1"/>
  <c r="AR441" i="1"/>
  <c r="AS441" i="1"/>
  <c r="AT441" i="1"/>
  <c r="AU441" i="1"/>
  <c r="AV441" i="1"/>
  <c r="AW441" i="1"/>
  <c r="AX441" i="1"/>
  <c r="AY441" i="1"/>
  <c r="AZ441" i="1"/>
  <c r="BA441" i="1"/>
  <c r="BB441" i="1"/>
  <c r="AR442" i="1"/>
  <c r="AS442" i="1"/>
  <c r="AT442" i="1"/>
  <c r="AU442" i="1"/>
  <c r="AV442" i="1"/>
  <c r="AW442" i="1"/>
  <c r="AX442" i="1"/>
  <c r="AY442" i="1"/>
  <c r="AZ442" i="1"/>
  <c r="BA442" i="1"/>
  <c r="BB442" i="1"/>
  <c r="AR443" i="1"/>
  <c r="AS443" i="1"/>
  <c r="AT443" i="1"/>
  <c r="AU443" i="1"/>
  <c r="AV443" i="1"/>
  <c r="AW443" i="1"/>
  <c r="AX443" i="1"/>
  <c r="AY443" i="1"/>
  <c r="AZ443" i="1"/>
  <c r="BA443" i="1"/>
  <c r="BB443" i="1"/>
  <c r="AR444" i="1"/>
  <c r="AS444" i="1"/>
  <c r="AT444" i="1"/>
  <c r="AU444" i="1"/>
  <c r="AV444" i="1"/>
  <c r="AW444" i="1"/>
  <c r="AX444" i="1"/>
  <c r="AY444" i="1"/>
  <c r="AZ444" i="1"/>
  <c r="BA444" i="1"/>
  <c r="BB444" i="1"/>
  <c r="AR445" i="1"/>
  <c r="AS445" i="1"/>
  <c r="AT445" i="1"/>
  <c r="AU445" i="1"/>
  <c r="AV445" i="1"/>
  <c r="AW445" i="1"/>
  <c r="AX445" i="1"/>
  <c r="AY445" i="1"/>
  <c r="AZ445" i="1"/>
  <c r="BA445" i="1"/>
  <c r="BB445" i="1"/>
  <c r="AR446" i="1"/>
  <c r="AS446" i="1"/>
  <c r="AT446" i="1"/>
  <c r="AU446" i="1"/>
  <c r="AV446" i="1"/>
  <c r="AW446" i="1"/>
  <c r="AX446" i="1"/>
  <c r="AY446" i="1"/>
  <c r="AZ446" i="1"/>
  <c r="BA446" i="1"/>
  <c r="BB446" i="1"/>
  <c r="AR447" i="1"/>
  <c r="AS447" i="1"/>
  <c r="AT447" i="1"/>
  <c r="AU447" i="1"/>
  <c r="AV447" i="1"/>
  <c r="AW447" i="1"/>
  <c r="AX447" i="1"/>
  <c r="AY447" i="1"/>
  <c r="AZ447" i="1"/>
  <c r="BA447" i="1"/>
  <c r="BB447" i="1"/>
  <c r="AR448" i="1"/>
  <c r="AS448" i="1"/>
  <c r="AT448" i="1"/>
  <c r="AU448" i="1"/>
  <c r="AV448" i="1"/>
  <c r="AW448" i="1"/>
  <c r="AX448" i="1"/>
  <c r="AY448" i="1"/>
  <c r="AZ448" i="1"/>
  <c r="BA448" i="1"/>
  <c r="BB448" i="1"/>
  <c r="AR449" i="1"/>
  <c r="AS449" i="1"/>
  <c r="AT449" i="1"/>
  <c r="AU449" i="1"/>
  <c r="AV449" i="1"/>
  <c r="AW449" i="1"/>
  <c r="AX449" i="1"/>
  <c r="AY449" i="1"/>
  <c r="AZ449" i="1"/>
  <c r="BA449" i="1"/>
  <c r="BB449" i="1"/>
  <c r="AR450" i="1"/>
  <c r="AS450" i="1"/>
  <c r="AT450" i="1"/>
  <c r="AU450" i="1"/>
  <c r="AV450" i="1"/>
  <c r="AW450" i="1"/>
  <c r="AX450" i="1"/>
  <c r="AY450" i="1"/>
  <c r="AZ450" i="1"/>
  <c r="BA450" i="1"/>
  <c r="BB450" i="1"/>
  <c r="AR451" i="1"/>
  <c r="AS451" i="1"/>
  <c r="AT451" i="1"/>
  <c r="AU451" i="1"/>
  <c r="AV451" i="1"/>
  <c r="AW451" i="1"/>
  <c r="AX451" i="1"/>
  <c r="AY451" i="1"/>
  <c r="AZ451" i="1"/>
  <c r="BA451" i="1"/>
  <c r="BB451" i="1"/>
  <c r="AR452" i="1"/>
  <c r="AS452" i="1"/>
  <c r="AT452" i="1"/>
  <c r="AU452" i="1"/>
  <c r="AV452" i="1"/>
  <c r="AW452" i="1"/>
  <c r="AX452" i="1"/>
  <c r="AY452" i="1"/>
  <c r="AZ452" i="1"/>
  <c r="BA452" i="1"/>
  <c r="BB452" i="1"/>
  <c r="AR453" i="1"/>
  <c r="AS453" i="1"/>
  <c r="AT453" i="1"/>
  <c r="AU453" i="1"/>
  <c r="AV453" i="1"/>
  <c r="AW453" i="1"/>
  <c r="AX453" i="1"/>
  <c r="AY453" i="1"/>
  <c r="AZ453" i="1"/>
  <c r="BA453" i="1"/>
  <c r="BB453" i="1"/>
  <c r="AR454" i="1"/>
  <c r="AS454" i="1"/>
  <c r="AT454" i="1"/>
  <c r="AU454" i="1"/>
  <c r="AV454" i="1"/>
  <c r="AW454" i="1"/>
  <c r="AX454" i="1"/>
  <c r="AY454" i="1"/>
  <c r="AZ454" i="1"/>
  <c r="BA454" i="1"/>
  <c r="BB454" i="1"/>
  <c r="AR455" i="1"/>
  <c r="AS455" i="1"/>
  <c r="AT455" i="1"/>
  <c r="AU455" i="1"/>
  <c r="AV455" i="1"/>
  <c r="AW455" i="1"/>
  <c r="AX455" i="1"/>
  <c r="AY455" i="1"/>
  <c r="AZ455" i="1"/>
  <c r="BA455" i="1"/>
  <c r="BB455" i="1"/>
  <c r="AR456" i="1"/>
  <c r="AS456" i="1"/>
  <c r="AT456" i="1"/>
  <c r="AU456" i="1"/>
  <c r="AV456" i="1"/>
  <c r="AW456" i="1"/>
  <c r="AX456" i="1"/>
  <c r="AY456" i="1"/>
  <c r="AZ456" i="1"/>
  <c r="BA456" i="1"/>
  <c r="BB456" i="1"/>
  <c r="AR457" i="1"/>
  <c r="AS457" i="1"/>
  <c r="AT457" i="1"/>
  <c r="AU457" i="1"/>
  <c r="AV457" i="1"/>
  <c r="AW457" i="1"/>
  <c r="AX457" i="1"/>
  <c r="AY457" i="1"/>
  <c r="AZ457" i="1"/>
  <c r="BA457" i="1"/>
  <c r="BB457" i="1"/>
  <c r="AR458" i="1"/>
  <c r="AS458" i="1"/>
  <c r="AT458" i="1"/>
  <c r="AU458" i="1"/>
  <c r="AV458" i="1"/>
  <c r="AW458" i="1"/>
  <c r="AX458" i="1"/>
  <c r="AY458" i="1"/>
  <c r="AZ458" i="1"/>
  <c r="BA458" i="1"/>
  <c r="BB458" i="1"/>
  <c r="AR459" i="1"/>
  <c r="AS459" i="1"/>
  <c r="AT459" i="1"/>
  <c r="AU459" i="1"/>
  <c r="AV459" i="1"/>
  <c r="AW459" i="1"/>
  <c r="AX459" i="1"/>
  <c r="AY459" i="1"/>
  <c r="AZ459" i="1"/>
  <c r="BA459" i="1"/>
  <c r="BB459" i="1"/>
  <c r="AR460" i="1"/>
  <c r="AS460" i="1"/>
  <c r="AT460" i="1"/>
  <c r="AU460" i="1"/>
  <c r="AV460" i="1"/>
  <c r="AW460" i="1"/>
  <c r="AX460" i="1"/>
  <c r="AY460" i="1"/>
  <c r="AZ460" i="1"/>
  <c r="BA460" i="1"/>
  <c r="BB460" i="1"/>
  <c r="AR461" i="1"/>
  <c r="AS461" i="1"/>
  <c r="AT461" i="1"/>
  <c r="AU461" i="1"/>
  <c r="AV461" i="1"/>
  <c r="AW461" i="1"/>
  <c r="AX461" i="1"/>
  <c r="AY461" i="1"/>
  <c r="AZ461" i="1"/>
  <c r="BA461" i="1"/>
  <c r="BB461" i="1"/>
  <c r="AR462" i="1"/>
  <c r="AS462" i="1"/>
  <c r="AT462" i="1"/>
  <c r="AU462" i="1"/>
  <c r="AV462" i="1"/>
  <c r="AW462" i="1"/>
  <c r="AX462" i="1"/>
  <c r="AY462" i="1"/>
  <c r="AZ462" i="1"/>
  <c r="BA462" i="1"/>
  <c r="BB462" i="1"/>
  <c r="AR463" i="1"/>
  <c r="AS463" i="1"/>
  <c r="AT463" i="1"/>
  <c r="AU463" i="1"/>
  <c r="AV463" i="1"/>
  <c r="AW463" i="1"/>
  <c r="AX463" i="1"/>
  <c r="AY463" i="1"/>
  <c r="AZ463" i="1"/>
  <c r="BA463" i="1"/>
  <c r="BB463" i="1"/>
  <c r="AR464" i="1"/>
  <c r="AS464" i="1"/>
  <c r="AT464" i="1"/>
  <c r="AU464" i="1"/>
  <c r="AV464" i="1"/>
  <c r="AW464" i="1"/>
  <c r="AX464" i="1"/>
  <c r="AY464" i="1"/>
  <c r="AZ464" i="1"/>
  <c r="BA464" i="1"/>
  <c r="BB464" i="1"/>
  <c r="AR465" i="1"/>
  <c r="AS465" i="1"/>
  <c r="AT465" i="1"/>
  <c r="AU465" i="1"/>
  <c r="AV465" i="1"/>
  <c r="AW465" i="1"/>
  <c r="AX465" i="1"/>
  <c r="AY465" i="1"/>
  <c r="AZ465" i="1"/>
  <c r="BA465" i="1"/>
  <c r="BB465" i="1"/>
  <c r="AR466" i="1"/>
  <c r="AS466" i="1"/>
  <c r="AT466" i="1"/>
  <c r="AU466" i="1"/>
  <c r="AV466" i="1"/>
  <c r="AW466" i="1"/>
  <c r="AX466" i="1"/>
  <c r="AY466" i="1"/>
  <c r="AZ466" i="1"/>
  <c r="BA466" i="1"/>
  <c r="BB466" i="1"/>
  <c r="AR467" i="1"/>
  <c r="AS467" i="1"/>
  <c r="AT467" i="1"/>
  <c r="AU467" i="1"/>
  <c r="AV467" i="1"/>
  <c r="AW467" i="1"/>
  <c r="AX467" i="1"/>
  <c r="AY467" i="1"/>
  <c r="AZ467" i="1"/>
  <c r="BA467" i="1"/>
  <c r="BB467" i="1"/>
  <c r="AR468" i="1"/>
  <c r="AS468" i="1"/>
  <c r="AT468" i="1"/>
  <c r="AU468" i="1"/>
  <c r="AV468" i="1"/>
  <c r="AW468" i="1"/>
  <c r="AX468" i="1"/>
  <c r="AY468" i="1"/>
  <c r="AZ468" i="1"/>
  <c r="BA468" i="1"/>
  <c r="BB468" i="1"/>
  <c r="AR469" i="1"/>
  <c r="AS469" i="1"/>
  <c r="AT469" i="1"/>
  <c r="AU469" i="1"/>
  <c r="AV469" i="1"/>
  <c r="AW469" i="1"/>
  <c r="AX469" i="1"/>
  <c r="AY469" i="1"/>
  <c r="AZ469" i="1"/>
  <c r="BA469" i="1"/>
  <c r="BB469" i="1"/>
  <c r="AR477" i="1"/>
  <c r="AS477" i="1"/>
  <c r="AT477" i="1"/>
  <c r="AU477" i="1"/>
  <c r="AV477" i="1"/>
  <c r="AW477" i="1"/>
  <c r="AX477" i="1"/>
  <c r="AY477" i="1"/>
  <c r="AZ477" i="1"/>
  <c r="BA477" i="1"/>
  <c r="BB477" i="1"/>
  <c r="AR470" i="1"/>
  <c r="AS470" i="1"/>
  <c r="AT470" i="1"/>
  <c r="AU470" i="1"/>
  <c r="AV470" i="1"/>
  <c r="AW470" i="1"/>
  <c r="AX470" i="1"/>
  <c r="AY470" i="1"/>
  <c r="AZ470" i="1"/>
  <c r="BA470" i="1"/>
  <c r="BB470" i="1"/>
  <c r="AR471" i="1"/>
  <c r="AS471" i="1"/>
  <c r="AT471" i="1"/>
  <c r="AU471" i="1"/>
  <c r="AV471" i="1"/>
  <c r="AW471" i="1"/>
  <c r="AX471" i="1"/>
  <c r="AY471" i="1"/>
  <c r="AZ471" i="1"/>
  <c r="BA471" i="1"/>
  <c r="BB471" i="1"/>
  <c r="AR472" i="1"/>
  <c r="AS472" i="1"/>
  <c r="AT472" i="1"/>
  <c r="AU472" i="1"/>
  <c r="AV472" i="1"/>
  <c r="AW472" i="1"/>
  <c r="AX472" i="1"/>
  <c r="AY472" i="1"/>
  <c r="AZ472" i="1"/>
  <c r="BA472" i="1"/>
  <c r="BB472" i="1"/>
  <c r="AR473" i="1"/>
  <c r="AS473" i="1"/>
  <c r="AT473" i="1"/>
  <c r="AU473" i="1"/>
  <c r="AV473" i="1"/>
  <c r="AW473" i="1"/>
  <c r="AX473" i="1"/>
  <c r="AY473" i="1"/>
  <c r="AZ473" i="1"/>
  <c r="BA473" i="1"/>
  <c r="BB473" i="1"/>
  <c r="AR474" i="1"/>
  <c r="AS474" i="1"/>
  <c r="AT474" i="1"/>
  <c r="AU474" i="1"/>
  <c r="AV474" i="1"/>
  <c r="AW474" i="1"/>
  <c r="AX474" i="1"/>
  <c r="AY474" i="1"/>
  <c r="AZ474" i="1"/>
  <c r="BA474" i="1"/>
  <c r="BB474" i="1"/>
  <c r="AR475" i="1"/>
  <c r="AS475" i="1"/>
  <c r="AT475" i="1"/>
  <c r="AU475" i="1"/>
  <c r="AV475" i="1"/>
  <c r="AW475" i="1"/>
  <c r="AX475" i="1"/>
  <c r="AY475" i="1"/>
  <c r="AZ475" i="1"/>
  <c r="BA475" i="1"/>
  <c r="BB475" i="1"/>
  <c r="AR476" i="1"/>
  <c r="AS476" i="1"/>
  <c r="AT476" i="1"/>
  <c r="AU476" i="1"/>
  <c r="AV476" i="1"/>
  <c r="AW476" i="1"/>
  <c r="AX476" i="1"/>
  <c r="AY476" i="1"/>
  <c r="AZ476" i="1"/>
  <c r="BA476" i="1"/>
  <c r="BB476" i="1"/>
  <c r="AR478" i="1"/>
  <c r="AS478" i="1"/>
  <c r="AT478" i="1"/>
  <c r="AU478" i="1"/>
  <c r="AV478" i="1"/>
  <c r="AW478" i="1"/>
  <c r="AX478" i="1"/>
  <c r="AY478" i="1"/>
  <c r="AZ478" i="1"/>
  <c r="BA478" i="1"/>
  <c r="BB478" i="1"/>
  <c r="AR479" i="1"/>
  <c r="AS479" i="1"/>
  <c r="AT479" i="1"/>
  <c r="AU479" i="1"/>
  <c r="AV479" i="1"/>
  <c r="AW479" i="1"/>
  <c r="AX479" i="1"/>
  <c r="AY479" i="1"/>
  <c r="AZ479" i="1"/>
  <c r="BA479" i="1"/>
  <c r="BB479" i="1"/>
  <c r="AR480" i="1"/>
  <c r="AS480" i="1"/>
  <c r="AT480" i="1"/>
  <c r="AU480" i="1"/>
  <c r="AV480" i="1"/>
  <c r="AW480" i="1"/>
  <c r="AX480" i="1"/>
  <c r="AY480" i="1"/>
  <c r="AZ480" i="1"/>
  <c r="BA480" i="1"/>
  <c r="BB480" i="1"/>
  <c r="AR481" i="1"/>
  <c r="AS481" i="1"/>
  <c r="AT481" i="1"/>
  <c r="AU481" i="1"/>
  <c r="AV481" i="1"/>
  <c r="AW481" i="1"/>
  <c r="AX481" i="1"/>
  <c r="AY481" i="1"/>
  <c r="AZ481" i="1"/>
  <c r="BA481" i="1"/>
  <c r="BB481" i="1"/>
  <c r="AR482" i="1"/>
  <c r="AS482" i="1"/>
  <c r="AT482" i="1"/>
  <c r="AU482" i="1"/>
  <c r="AV482" i="1"/>
  <c r="AW482" i="1"/>
  <c r="AX482" i="1"/>
  <c r="AY482" i="1"/>
  <c r="AZ482" i="1"/>
  <c r="BA482" i="1"/>
  <c r="BB482" i="1"/>
  <c r="AR483" i="1"/>
  <c r="AS483" i="1"/>
  <c r="AT483" i="1"/>
  <c r="AU483" i="1"/>
  <c r="AV483" i="1"/>
  <c r="AW483" i="1"/>
  <c r="AX483" i="1"/>
  <c r="AY483" i="1"/>
  <c r="AZ483" i="1"/>
  <c r="BA483" i="1"/>
  <c r="BB483" i="1"/>
  <c r="AR484" i="1"/>
  <c r="AS484" i="1"/>
  <c r="AT484" i="1"/>
  <c r="AU484" i="1"/>
  <c r="AV484" i="1"/>
  <c r="AW484" i="1"/>
  <c r="AX484" i="1"/>
  <c r="AY484" i="1"/>
  <c r="AZ484" i="1"/>
  <c r="BA484" i="1"/>
  <c r="BB484" i="1"/>
  <c r="AR485" i="1"/>
  <c r="AS485" i="1"/>
  <c r="AT485" i="1"/>
  <c r="AU485" i="1"/>
  <c r="AV485" i="1"/>
  <c r="AW485" i="1"/>
  <c r="AX485" i="1"/>
  <c r="AY485" i="1"/>
  <c r="AZ485" i="1"/>
  <c r="BA485" i="1"/>
  <c r="BB485" i="1"/>
  <c r="AR486" i="1"/>
  <c r="AS486" i="1"/>
  <c r="AT486" i="1"/>
  <c r="AU486" i="1"/>
  <c r="AV486" i="1"/>
  <c r="AW486" i="1"/>
  <c r="AX486" i="1"/>
  <c r="AY486" i="1"/>
  <c r="AZ486" i="1"/>
  <c r="BA486" i="1"/>
  <c r="BB486" i="1"/>
  <c r="AR487" i="1"/>
  <c r="AS487" i="1"/>
  <c r="AT487" i="1"/>
  <c r="AU487" i="1"/>
  <c r="AV487" i="1"/>
  <c r="AW487" i="1"/>
  <c r="AX487" i="1"/>
  <c r="AY487" i="1"/>
  <c r="AZ487" i="1"/>
  <c r="BA487" i="1"/>
  <c r="BB487" i="1"/>
  <c r="AR488" i="1"/>
  <c r="AS488" i="1"/>
  <c r="AT488" i="1"/>
  <c r="AU488" i="1"/>
  <c r="AV488" i="1"/>
  <c r="AW488" i="1"/>
  <c r="AX488" i="1"/>
  <c r="AY488" i="1"/>
  <c r="AZ488" i="1"/>
  <c r="BA488" i="1"/>
  <c r="BB488" i="1"/>
  <c r="AR489" i="1"/>
  <c r="AS489" i="1"/>
  <c r="AT489" i="1"/>
  <c r="AU489" i="1"/>
  <c r="AV489" i="1"/>
  <c r="AW489" i="1"/>
  <c r="AX489" i="1"/>
  <c r="AY489" i="1"/>
  <c r="AZ489" i="1"/>
  <c r="BA489" i="1"/>
  <c r="BB489" i="1"/>
  <c r="AR490" i="1"/>
  <c r="AS490" i="1"/>
  <c r="AT490" i="1"/>
  <c r="AU490" i="1"/>
  <c r="AV490" i="1"/>
  <c r="AW490" i="1"/>
  <c r="AX490" i="1"/>
  <c r="AY490" i="1"/>
  <c r="AZ490" i="1"/>
  <c r="BA490" i="1"/>
  <c r="BB490" i="1"/>
  <c r="AR491" i="1"/>
  <c r="AS491" i="1"/>
  <c r="AT491" i="1"/>
  <c r="AU491" i="1"/>
  <c r="AV491" i="1"/>
  <c r="AW491" i="1"/>
  <c r="AX491" i="1"/>
  <c r="AY491" i="1"/>
  <c r="AZ491" i="1"/>
  <c r="BA491" i="1"/>
  <c r="BB491" i="1"/>
  <c r="AR492" i="1"/>
  <c r="AS492" i="1"/>
  <c r="AT492" i="1"/>
  <c r="AU492" i="1"/>
  <c r="AV492" i="1"/>
  <c r="AW492" i="1"/>
  <c r="AX492" i="1"/>
  <c r="AY492" i="1"/>
  <c r="AZ492" i="1"/>
  <c r="BA492" i="1"/>
  <c r="BB492" i="1"/>
  <c r="AR493" i="1"/>
  <c r="AS493" i="1"/>
  <c r="AT493" i="1"/>
  <c r="AU493" i="1"/>
  <c r="AV493" i="1"/>
  <c r="AW493" i="1"/>
  <c r="AX493" i="1"/>
  <c r="AY493" i="1"/>
  <c r="AZ493" i="1"/>
  <c r="BA493" i="1"/>
  <c r="BB493" i="1"/>
  <c r="AR494" i="1"/>
  <c r="AS494" i="1"/>
  <c r="AT494" i="1"/>
  <c r="AU494" i="1"/>
  <c r="AV494" i="1"/>
  <c r="AW494" i="1"/>
  <c r="AX494" i="1"/>
  <c r="AY494" i="1"/>
  <c r="AZ494" i="1"/>
  <c r="BA494" i="1"/>
  <c r="BB494" i="1"/>
  <c r="AR495" i="1"/>
  <c r="AS495" i="1"/>
  <c r="AT495" i="1"/>
  <c r="AU495" i="1"/>
  <c r="AV495" i="1"/>
  <c r="AW495" i="1"/>
  <c r="AX495" i="1"/>
  <c r="AY495" i="1"/>
  <c r="AZ495" i="1"/>
  <c r="BA495" i="1"/>
  <c r="BB495" i="1"/>
  <c r="AR496" i="1"/>
  <c r="AS496" i="1"/>
  <c r="AT496" i="1"/>
  <c r="AU496" i="1"/>
  <c r="AV496" i="1"/>
  <c r="AW496" i="1"/>
  <c r="AX496" i="1"/>
  <c r="AY496" i="1"/>
  <c r="AZ496" i="1"/>
  <c r="BA496" i="1"/>
  <c r="BB496" i="1"/>
  <c r="AR497" i="1"/>
  <c r="AS497" i="1"/>
  <c r="AT497" i="1"/>
  <c r="AU497" i="1"/>
  <c r="AV497" i="1"/>
  <c r="AW497" i="1"/>
  <c r="AX497" i="1"/>
  <c r="AY497" i="1"/>
  <c r="AZ497" i="1"/>
  <c r="BA497" i="1"/>
  <c r="BB497" i="1"/>
  <c r="AR498" i="1"/>
  <c r="AS498" i="1"/>
  <c r="AT498" i="1"/>
  <c r="AU498" i="1"/>
  <c r="AV498" i="1"/>
  <c r="AW498" i="1"/>
  <c r="AX498" i="1"/>
  <c r="AY498" i="1"/>
  <c r="AZ498" i="1"/>
  <c r="BA498" i="1"/>
  <c r="BB498" i="1"/>
  <c r="AR501" i="1"/>
  <c r="AS501" i="1"/>
  <c r="AT501" i="1"/>
  <c r="AU501" i="1"/>
  <c r="AV501" i="1"/>
  <c r="AW501" i="1"/>
  <c r="AX501" i="1"/>
  <c r="AY501" i="1"/>
  <c r="AZ501" i="1"/>
  <c r="BA501" i="1"/>
  <c r="BB501" i="1"/>
  <c r="AR500" i="1"/>
  <c r="AS500" i="1"/>
  <c r="AT500" i="1"/>
  <c r="AU500" i="1"/>
  <c r="AV500" i="1"/>
  <c r="AW500" i="1"/>
  <c r="AX500" i="1"/>
  <c r="AY500" i="1"/>
  <c r="AZ500" i="1"/>
  <c r="BA500" i="1"/>
  <c r="BB500" i="1"/>
  <c r="AR499" i="1"/>
  <c r="AS499" i="1"/>
  <c r="AT499" i="1"/>
  <c r="AU499" i="1"/>
  <c r="AV499" i="1"/>
  <c r="AW499" i="1"/>
  <c r="AX499" i="1"/>
  <c r="AY499" i="1"/>
  <c r="AZ499" i="1"/>
  <c r="BA499" i="1"/>
  <c r="BB499" i="1"/>
  <c r="AQ307" i="1"/>
  <c r="AQ306" i="1"/>
  <c r="AQ305" i="1"/>
  <c r="AQ304" i="1"/>
  <c r="BB296" i="1"/>
  <c r="BB297" i="1" s="1"/>
  <c r="BA296" i="1"/>
  <c r="BA297" i="1" s="1"/>
  <c r="AZ296" i="1"/>
  <c r="AZ297" i="1" s="1"/>
  <c r="AY296" i="1"/>
  <c r="AY297" i="1" s="1"/>
  <c r="AX296" i="1"/>
  <c r="AX297" i="1" s="1"/>
  <c r="AW296" i="1"/>
  <c r="AW297" i="1" s="1"/>
  <c r="AV296" i="1"/>
  <c r="AV297" i="1" s="1"/>
  <c r="AU296" i="1"/>
  <c r="AU297" i="1" s="1"/>
  <c r="AT296" i="1"/>
  <c r="AT297" i="1" s="1"/>
  <c r="AS296" i="1"/>
  <c r="AS297" i="1" s="1"/>
  <c r="AR297" i="1"/>
  <c r="AT213" i="1"/>
  <c r="BB267" i="1"/>
  <c r="BA267" i="1"/>
  <c r="AZ267" i="1"/>
  <c r="AY267" i="1"/>
  <c r="AX267" i="1"/>
  <c r="AW267" i="1"/>
  <c r="AV267" i="1"/>
  <c r="AU267" i="1"/>
  <c r="AT267" i="1"/>
  <c r="AS267" i="1"/>
  <c r="AR267" i="1"/>
  <c r="BB266" i="1"/>
  <c r="BA266" i="1"/>
  <c r="AZ266" i="1"/>
  <c r="AY266" i="1"/>
  <c r="AX266" i="1"/>
  <c r="AW266" i="1"/>
  <c r="AV266" i="1"/>
  <c r="AU266" i="1"/>
  <c r="AT266" i="1"/>
  <c r="AS266" i="1"/>
  <c r="AR266" i="1"/>
  <c r="BB265" i="1"/>
  <c r="BA265" i="1"/>
  <c r="AZ265" i="1"/>
  <c r="AY265" i="1"/>
  <c r="AX265" i="1"/>
  <c r="AW265" i="1"/>
  <c r="AV265" i="1"/>
  <c r="AU265" i="1"/>
  <c r="AT265" i="1"/>
  <c r="AS265" i="1"/>
  <c r="AR265" i="1"/>
  <c r="BB264" i="1"/>
  <c r="BA264" i="1"/>
  <c r="AZ264" i="1"/>
  <c r="AY264" i="1"/>
  <c r="AX264" i="1"/>
  <c r="AW264" i="1"/>
  <c r="AV264" i="1"/>
  <c r="AU264" i="1"/>
  <c r="AT264" i="1"/>
  <c r="AS264" i="1"/>
  <c r="AR264" i="1"/>
  <c r="BB263" i="1"/>
  <c r="BA263" i="1"/>
  <c r="AZ263" i="1"/>
  <c r="AY263" i="1"/>
  <c r="AX263" i="1"/>
  <c r="AW263" i="1"/>
  <c r="AV263" i="1"/>
  <c r="AU263" i="1"/>
  <c r="AT263" i="1"/>
  <c r="AS263" i="1"/>
  <c r="AR263" i="1"/>
  <c r="BB262" i="1"/>
  <c r="BA262" i="1"/>
  <c r="AZ262" i="1"/>
  <c r="AY262" i="1"/>
  <c r="AX262" i="1"/>
  <c r="AW262" i="1"/>
  <c r="AV262" i="1"/>
  <c r="AU262" i="1"/>
  <c r="AT262" i="1"/>
  <c r="AS262" i="1"/>
  <c r="AR262" i="1"/>
  <c r="BB261" i="1"/>
  <c r="BA261" i="1"/>
  <c r="AZ261" i="1"/>
  <c r="AY261" i="1"/>
  <c r="AX261" i="1"/>
  <c r="AW261" i="1"/>
  <c r="AV261" i="1"/>
  <c r="AU261" i="1"/>
  <c r="AT261" i="1"/>
  <c r="AS261" i="1"/>
  <c r="AR261" i="1"/>
  <c r="BB260" i="1"/>
  <c r="BA260" i="1"/>
  <c r="AZ260" i="1"/>
  <c r="AY260" i="1"/>
  <c r="AX260" i="1"/>
  <c r="AW260" i="1"/>
  <c r="AV260" i="1"/>
  <c r="AU260" i="1"/>
  <c r="AT260" i="1"/>
  <c r="AS260" i="1"/>
  <c r="AR260" i="1"/>
  <c r="BB259" i="1"/>
  <c r="BA259" i="1"/>
  <c r="AZ259" i="1"/>
  <c r="AY259" i="1"/>
  <c r="AX259" i="1"/>
  <c r="AW259" i="1"/>
  <c r="AV259" i="1"/>
  <c r="AU259" i="1"/>
  <c r="AT259" i="1"/>
  <c r="AS259" i="1"/>
  <c r="AR259" i="1"/>
  <c r="BB258" i="1"/>
  <c r="BA258" i="1"/>
  <c r="AZ258" i="1"/>
  <c r="AY258" i="1"/>
  <c r="AX258" i="1"/>
  <c r="AW258" i="1"/>
  <c r="AV258" i="1"/>
  <c r="AU258" i="1"/>
  <c r="AT258" i="1"/>
  <c r="AS258" i="1"/>
  <c r="AR258" i="1"/>
  <c r="BB257" i="1"/>
  <c r="BA257" i="1"/>
  <c r="AZ257" i="1"/>
  <c r="AY257" i="1"/>
  <c r="AX257" i="1"/>
  <c r="AW257" i="1"/>
  <c r="AV257" i="1"/>
  <c r="AU257" i="1"/>
  <c r="AT257" i="1"/>
  <c r="AS257" i="1"/>
  <c r="AR257" i="1"/>
  <c r="BB256" i="1"/>
  <c r="BA256" i="1"/>
  <c r="AZ256" i="1"/>
  <c r="AY256" i="1"/>
  <c r="AX256" i="1"/>
  <c r="AW256" i="1"/>
  <c r="AV256" i="1"/>
  <c r="AU256" i="1"/>
  <c r="AT256" i="1"/>
  <c r="AS256" i="1"/>
  <c r="AR256" i="1"/>
  <c r="BB255" i="1"/>
  <c r="BA255" i="1"/>
  <c r="AZ255" i="1"/>
  <c r="AY255" i="1"/>
  <c r="AX255" i="1"/>
  <c r="AW255" i="1"/>
  <c r="AV255" i="1"/>
  <c r="AU255" i="1"/>
  <c r="AT255" i="1"/>
  <c r="AS255" i="1"/>
  <c r="AR255" i="1"/>
  <c r="BB254" i="1"/>
  <c r="BA254" i="1"/>
  <c r="AZ254" i="1"/>
  <c r="AY254" i="1"/>
  <c r="AX254" i="1"/>
  <c r="AW254" i="1"/>
  <c r="AV254" i="1"/>
  <c r="AU254" i="1"/>
  <c r="AT254" i="1"/>
  <c r="AS254" i="1"/>
  <c r="AR254" i="1"/>
  <c r="BB253" i="1"/>
  <c r="BA253" i="1"/>
  <c r="AZ253" i="1"/>
  <c r="AY253" i="1"/>
  <c r="AX253" i="1"/>
  <c r="AW253" i="1"/>
  <c r="AV253" i="1"/>
  <c r="AU253" i="1"/>
  <c r="AT253" i="1"/>
  <c r="AS253" i="1"/>
  <c r="AR253" i="1"/>
  <c r="BB252" i="1"/>
  <c r="BA252" i="1"/>
  <c r="AZ252" i="1"/>
  <c r="AY252" i="1"/>
  <c r="AX252" i="1"/>
  <c r="AW252" i="1"/>
  <c r="AV252" i="1"/>
  <c r="AU252" i="1"/>
  <c r="AT252" i="1"/>
  <c r="AS252" i="1"/>
  <c r="AR252" i="1"/>
  <c r="BB251" i="1"/>
  <c r="BA251" i="1"/>
  <c r="AZ251" i="1"/>
  <c r="AY251" i="1"/>
  <c r="AX251" i="1"/>
  <c r="AW251" i="1"/>
  <c r="AV251" i="1"/>
  <c r="AU251" i="1"/>
  <c r="AT251" i="1"/>
  <c r="AS251" i="1"/>
  <c r="AR251" i="1"/>
  <c r="BB250" i="1"/>
  <c r="BA250" i="1"/>
  <c r="AZ250" i="1"/>
  <c r="AY250" i="1"/>
  <c r="AX250" i="1"/>
  <c r="AW250" i="1"/>
  <c r="AV250" i="1"/>
  <c r="AU250" i="1"/>
  <c r="AT250" i="1"/>
  <c r="AS250" i="1"/>
  <c r="AR250" i="1"/>
  <c r="BB249" i="1"/>
  <c r="BA249" i="1"/>
  <c r="AZ249" i="1"/>
  <c r="AY249" i="1"/>
  <c r="AX249" i="1"/>
  <c r="AW249" i="1"/>
  <c r="AV249" i="1"/>
  <c r="AU249" i="1"/>
  <c r="AT249" i="1"/>
  <c r="AS249" i="1"/>
  <c r="AR249" i="1"/>
  <c r="BB248" i="1"/>
  <c r="BA248" i="1"/>
  <c r="AZ248" i="1"/>
  <c r="AY248" i="1"/>
  <c r="AX248" i="1"/>
  <c r="AW248" i="1"/>
  <c r="AV248" i="1"/>
  <c r="AU248" i="1"/>
  <c r="AT248" i="1"/>
  <c r="AS248" i="1"/>
  <c r="AR248" i="1"/>
  <c r="BB247" i="1"/>
  <c r="BA247" i="1"/>
  <c r="AZ247" i="1"/>
  <c r="AY247" i="1"/>
  <c r="AX247" i="1"/>
  <c r="AW247" i="1"/>
  <c r="AV247" i="1"/>
  <c r="AU247" i="1"/>
  <c r="AT247" i="1"/>
  <c r="AS247" i="1"/>
  <c r="AR247" i="1"/>
  <c r="BB246" i="1"/>
  <c r="BA246" i="1"/>
  <c r="AZ246" i="1"/>
  <c r="AY246" i="1"/>
  <c r="AX246" i="1"/>
  <c r="AW246" i="1"/>
  <c r="AV246" i="1"/>
  <c r="AU246" i="1"/>
  <c r="AT246" i="1"/>
  <c r="AS246" i="1"/>
  <c r="AR246" i="1"/>
  <c r="BB245" i="1"/>
  <c r="BA245" i="1"/>
  <c r="AZ245" i="1"/>
  <c r="AY245" i="1"/>
  <c r="AX245" i="1"/>
  <c r="AW245" i="1"/>
  <c r="AV245" i="1"/>
  <c r="AU245" i="1"/>
  <c r="AT245" i="1"/>
  <c r="AS245" i="1"/>
  <c r="AR245" i="1"/>
  <c r="BB244" i="1"/>
  <c r="BA244" i="1"/>
  <c r="AZ244" i="1"/>
  <c r="AY244" i="1"/>
  <c r="AX244" i="1"/>
  <c r="AW244" i="1"/>
  <c r="AV244" i="1"/>
  <c r="AU244" i="1"/>
  <c r="AT244" i="1"/>
  <c r="AS244" i="1"/>
  <c r="AR244" i="1"/>
  <c r="BB243" i="1"/>
  <c r="BA243" i="1"/>
  <c r="AZ243" i="1"/>
  <c r="AY243" i="1"/>
  <c r="AX243" i="1"/>
  <c r="AW243" i="1"/>
  <c r="AV243" i="1"/>
  <c r="AU243" i="1"/>
  <c r="AT243" i="1"/>
  <c r="AS243" i="1"/>
  <c r="AR243" i="1"/>
  <c r="BB242" i="1"/>
  <c r="BA242" i="1"/>
  <c r="AZ242" i="1"/>
  <c r="AY242" i="1"/>
  <c r="AX242" i="1"/>
  <c r="AW242" i="1"/>
  <c r="AV242" i="1"/>
  <c r="AU242" i="1"/>
  <c r="AT242" i="1"/>
  <c r="AS242" i="1"/>
  <c r="AR242" i="1"/>
  <c r="BB241" i="1"/>
  <c r="BA241" i="1"/>
  <c r="AZ241" i="1"/>
  <c r="AY241" i="1"/>
  <c r="AX241" i="1"/>
  <c r="AW241" i="1"/>
  <c r="AV241" i="1"/>
  <c r="AU241" i="1"/>
  <c r="AT241" i="1"/>
  <c r="AS241" i="1"/>
  <c r="AR241" i="1"/>
  <c r="BB240" i="1"/>
  <c r="BA240" i="1"/>
  <c r="AZ240" i="1"/>
  <c r="AY240" i="1"/>
  <c r="AX240" i="1"/>
  <c r="AW240" i="1"/>
  <c r="AV240" i="1"/>
  <c r="AU240" i="1"/>
  <c r="AT240" i="1"/>
  <c r="AS240" i="1"/>
  <c r="AR240" i="1"/>
  <c r="BB239" i="1"/>
  <c r="BA239" i="1"/>
  <c r="AZ239" i="1"/>
  <c r="AY239" i="1"/>
  <c r="AX239" i="1"/>
  <c r="AW239" i="1"/>
  <c r="AV239" i="1"/>
  <c r="AU239" i="1"/>
  <c r="AT239" i="1"/>
  <c r="AS239" i="1"/>
  <c r="AR239" i="1"/>
  <c r="BB238" i="1"/>
  <c r="BA238" i="1"/>
  <c r="AZ238" i="1"/>
  <c r="AY238" i="1"/>
  <c r="AX238" i="1"/>
  <c r="AW238" i="1"/>
  <c r="AV238" i="1"/>
  <c r="AU238" i="1"/>
  <c r="AT238" i="1"/>
  <c r="AS238" i="1"/>
  <c r="AR238" i="1"/>
  <c r="BB237" i="1"/>
  <c r="BA237" i="1"/>
  <c r="AZ237" i="1"/>
  <c r="AY237" i="1"/>
  <c r="AX237" i="1"/>
  <c r="AW237" i="1"/>
  <c r="AV237" i="1"/>
  <c r="AU237" i="1"/>
  <c r="AT237" i="1"/>
  <c r="AS237" i="1"/>
  <c r="AR237" i="1"/>
  <c r="BB236" i="1"/>
  <c r="BA236" i="1"/>
  <c r="AZ236" i="1"/>
  <c r="AY236" i="1"/>
  <c r="AX236" i="1"/>
  <c r="AW236" i="1"/>
  <c r="AV236" i="1"/>
  <c r="AU236" i="1"/>
  <c r="AT236" i="1"/>
  <c r="AS236" i="1"/>
  <c r="AR236" i="1"/>
  <c r="BB235" i="1"/>
  <c r="BA235" i="1"/>
  <c r="AZ235" i="1"/>
  <c r="AY235" i="1"/>
  <c r="AX235" i="1"/>
  <c r="AW235" i="1"/>
  <c r="AV235" i="1"/>
  <c r="AU235" i="1"/>
  <c r="AT235" i="1"/>
  <c r="AS235" i="1"/>
  <c r="AR235" i="1"/>
  <c r="BB234" i="1"/>
  <c r="BA234" i="1"/>
  <c r="AZ234" i="1"/>
  <c r="AY234" i="1"/>
  <c r="AX234" i="1"/>
  <c r="AW234" i="1"/>
  <c r="AV234" i="1"/>
  <c r="AU234" i="1"/>
  <c r="AT234" i="1"/>
  <c r="AS234" i="1"/>
  <c r="AR234" i="1"/>
  <c r="BB233" i="1"/>
  <c r="BA233" i="1"/>
  <c r="AZ233" i="1"/>
  <c r="AY233" i="1"/>
  <c r="AX233" i="1"/>
  <c r="AW233" i="1"/>
  <c r="AV233" i="1"/>
  <c r="AU233" i="1"/>
  <c r="AT233" i="1"/>
  <c r="AS233" i="1"/>
  <c r="AR233" i="1"/>
  <c r="BB232" i="1"/>
  <c r="BA232" i="1"/>
  <c r="AZ232" i="1"/>
  <c r="AY232" i="1"/>
  <c r="AX232" i="1"/>
  <c r="AW232" i="1"/>
  <c r="AV232" i="1"/>
  <c r="AU232" i="1"/>
  <c r="AT232" i="1"/>
  <c r="AS232" i="1"/>
  <c r="AR232" i="1"/>
  <c r="BB231" i="1"/>
  <c r="BA231" i="1"/>
  <c r="AZ231" i="1"/>
  <c r="AY231" i="1"/>
  <c r="AX231" i="1"/>
  <c r="AW231" i="1"/>
  <c r="AV231" i="1"/>
  <c r="AU231" i="1"/>
  <c r="AT231" i="1"/>
  <c r="AS231" i="1"/>
  <c r="AR231" i="1"/>
  <c r="BB230" i="1"/>
  <c r="BA230" i="1"/>
  <c r="AZ230" i="1"/>
  <c r="AY230" i="1"/>
  <c r="AX230" i="1"/>
  <c r="AW230" i="1"/>
  <c r="AV230" i="1"/>
  <c r="AU230" i="1"/>
  <c r="AT230" i="1"/>
  <c r="AS230" i="1"/>
  <c r="AR230" i="1"/>
  <c r="BB229" i="1"/>
  <c r="BA229" i="1"/>
  <c r="AZ229" i="1"/>
  <c r="AY229" i="1"/>
  <c r="AX229" i="1"/>
  <c r="AW229" i="1"/>
  <c r="AV229" i="1"/>
  <c r="AU229" i="1"/>
  <c r="AT229" i="1"/>
  <c r="AS229" i="1"/>
  <c r="AR229" i="1"/>
  <c r="BB228" i="1"/>
  <c r="BA228" i="1"/>
  <c r="AZ228" i="1"/>
  <c r="AY228" i="1"/>
  <c r="AX228" i="1"/>
  <c r="AW228" i="1"/>
  <c r="AV228" i="1"/>
  <c r="AU228" i="1"/>
  <c r="AT228" i="1"/>
  <c r="AS228" i="1"/>
  <c r="AR228" i="1"/>
  <c r="BB227" i="1"/>
  <c r="BA227" i="1"/>
  <c r="AZ227" i="1"/>
  <c r="AY227" i="1"/>
  <c r="AX227" i="1"/>
  <c r="AW227" i="1"/>
  <c r="AV227" i="1"/>
  <c r="AU227" i="1"/>
  <c r="AT227" i="1"/>
  <c r="AS227" i="1"/>
  <c r="AR227" i="1"/>
  <c r="BB226" i="1"/>
  <c r="BA226" i="1"/>
  <c r="AZ226" i="1"/>
  <c r="AY226" i="1"/>
  <c r="AX226" i="1"/>
  <c r="AW226" i="1"/>
  <c r="AV226" i="1"/>
  <c r="AU226" i="1"/>
  <c r="AT226" i="1"/>
  <c r="AS226" i="1"/>
  <c r="AR226" i="1"/>
  <c r="BB225" i="1"/>
  <c r="BA225" i="1"/>
  <c r="AZ225" i="1"/>
  <c r="AY225" i="1"/>
  <c r="AX225" i="1"/>
  <c r="AW225" i="1"/>
  <c r="AV225" i="1"/>
  <c r="AU225" i="1"/>
  <c r="AT225" i="1"/>
  <c r="AS225" i="1"/>
  <c r="AR225" i="1"/>
  <c r="BB224" i="1"/>
  <c r="BA224" i="1"/>
  <c r="AZ224" i="1"/>
  <c r="AY224" i="1"/>
  <c r="AX224" i="1"/>
  <c r="AW224" i="1"/>
  <c r="AV224" i="1"/>
  <c r="AU224" i="1"/>
  <c r="AT224" i="1"/>
  <c r="AS224" i="1"/>
  <c r="AR224" i="1"/>
  <c r="BB223" i="1"/>
  <c r="BA223" i="1"/>
  <c r="AZ223" i="1"/>
  <c r="AY223" i="1"/>
  <c r="AX223" i="1"/>
  <c r="AW223" i="1"/>
  <c r="AV223" i="1"/>
  <c r="AU223" i="1"/>
  <c r="AT223" i="1"/>
  <c r="AS223" i="1"/>
  <c r="AR223" i="1"/>
  <c r="BB222" i="1"/>
  <c r="BA222" i="1"/>
  <c r="AZ222" i="1"/>
  <c r="AY222" i="1"/>
  <c r="AX222" i="1"/>
  <c r="AW222" i="1"/>
  <c r="AV222" i="1"/>
  <c r="AU222" i="1"/>
  <c r="AT222" i="1"/>
  <c r="AS222" i="1"/>
  <c r="AR222" i="1"/>
  <c r="BA221" i="1"/>
  <c r="AZ221" i="1"/>
  <c r="AY221" i="1"/>
  <c r="AX221" i="1"/>
  <c r="AW221" i="1"/>
  <c r="AV221" i="1"/>
  <c r="AU221" i="1"/>
  <c r="AT221" i="1"/>
  <c r="AS221" i="1"/>
  <c r="AR221" i="1"/>
  <c r="BA220" i="1"/>
  <c r="AZ220" i="1"/>
  <c r="AY220" i="1"/>
  <c r="AX220" i="1"/>
  <c r="AW220" i="1"/>
  <c r="AV220" i="1"/>
  <c r="AU220" i="1"/>
  <c r="AT220" i="1"/>
  <c r="AS220" i="1"/>
  <c r="AR220" i="1"/>
  <c r="AY219" i="1"/>
  <c r="AX219" i="1"/>
  <c r="AW219" i="1"/>
  <c r="AV219" i="1"/>
  <c r="AU219" i="1"/>
  <c r="AT219" i="1"/>
  <c r="AS219" i="1"/>
  <c r="AR219" i="1"/>
  <c r="AW218" i="1"/>
  <c r="AV218" i="1"/>
  <c r="AU218" i="1"/>
  <c r="AT218" i="1"/>
  <c r="AS218" i="1"/>
  <c r="AR218" i="1"/>
  <c r="AU217" i="1"/>
  <c r="AT217" i="1"/>
  <c r="AS217" i="1"/>
  <c r="AR217" i="1"/>
  <c r="AU216" i="1"/>
  <c r="AT216" i="1"/>
  <c r="AS216" i="1"/>
  <c r="AR216" i="1"/>
  <c r="AU215" i="1"/>
  <c r="AT215" i="1"/>
  <c r="AS215" i="1"/>
  <c r="AR215" i="1"/>
  <c r="AT214" i="1"/>
  <c r="AS214" i="1"/>
  <c r="AR214" i="1"/>
  <c r="AS213" i="1"/>
  <c r="AR213" i="1"/>
  <c r="AS212" i="1"/>
  <c r="AR212" i="1"/>
  <c r="AS211" i="1"/>
  <c r="AR211" i="1"/>
  <c r="AR210" i="1"/>
  <c r="AR209" i="1"/>
  <c r="AQ267" i="1"/>
  <c r="AQ266" i="1"/>
  <c r="AQ265" i="1"/>
  <c r="AQ264" i="1"/>
  <c r="AQ263" i="1"/>
  <c r="AQ262" i="1"/>
  <c r="AQ261" i="1"/>
  <c r="AQ260" i="1"/>
  <c r="AQ259" i="1"/>
  <c r="AQ258" i="1"/>
  <c r="AQ257" i="1"/>
  <c r="AQ256" i="1"/>
  <c r="AQ255" i="1"/>
  <c r="AQ254" i="1"/>
  <c r="AQ253" i="1"/>
  <c r="AQ252" i="1"/>
  <c r="AQ251" i="1"/>
  <c r="AQ250" i="1"/>
  <c r="AQ249" i="1"/>
  <c r="AQ248" i="1"/>
  <c r="AQ247" i="1"/>
  <c r="AQ246" i="1"/>
  <c r="AQ245" i="1"/>
  <c r="AQ244" i="1"/>
  <c r="AQ243" i="1"/>
  <c r="AQ242" i="1"/>
  <c r="AQ241" i="1"/>
  <c r="AQ240" i="1"/>
  <c r="AQ239" i="1"/>
  <c r="AQ238" i="1"/>
  <c r="AQ237" i="1"/>
  <c r="AQ236" i="1"/>
  <c r="AQ235" i="1"/>
  <c r="AQ234" i="1"/>
  <c r="AQ233" i="1"/>
  <c r="AQ232" i="1"/>
  <c r="AQ231" i="1"/>
  <c r="AQ230" i="1"/>
  <c r="AQ229" i="1"/>
  <c r="AQ228" i="1"/>
  <c r="AQ227" i="1"/>
  <c r="AQ226" i="1"/>
  <c r="AQ225" i="1"/>
  <c r="AQ224" i="1"/>
  <c r="AQ223" i="1"/>
  <c r="AQ222" i="1"/>
  <c r="AQ221" i="1"/>
  <c r="AQ220" i="1"/>
  <c r="AQ219" i="1"/>
  <c r="AQ218" i="1"/>
  <c r="AQ217" i="1"/>
  <c r="AQ216" i="1"/>
  <c r="AQ215" i="1"/>
  <c r="AQ214" i="1"/>
  <c r="AQ213" i="1"/>
  <c r="AQ212" i="1"/>
  <c r="AQ211" i="1"/>
  <c r="AQ210" i="1"/>
  <c r="AQ209" i="1"/>
  <c r="AQ208" i="1"/>
  <c r="AT133" i="1"/>
  <c r="AS133" i="1"/>
  <c r="AR133" i="1"/>
  <c r="AT135" i="1"/>
  <c r="AU135" i="1"/>
  <c r="AV135" i="1"/>
  <c r="AW135" i="1"/>
  <c r="AX135" i="1"/>
  <c r="BB160" i="1"/>
  <c r="BA160" i="1"/>
  <c r="AZ160" i="1"/>
  <c r="AY160" i="1"/>
  <c r="AX160" i="1"/>
  <c r="AW160" i="1"/>
  <c r="AV160" i="1"/>
  <c r="BB157" i="1"/>
  <c r="BA157" i="1"/>
  <c r="AZ157" i="1"/>
  <c r="AY157" i="1"/>
  <c r="AX157" i="1"/>
  <c r="AW157" i="1"/>
  <c r="AV157" i="1"/>
  <c r="BB156" i="1"/>
  <c r="BA156" i="1"/>
  <c r="AZ156" i="1"/>
  <c r="AY156" i="1"/>
  <c r="AX156" i="1"/>
  <c r="AW156" i="1"/>
  <c r="AV156" i="1"/>
  <c r="BB155" i="1"/>
  <c r="BA155" i="1"/>
  <c r="AZ155" i="1"/>
  <c r="AY155" i="1"/>
  <c r="AX155" i="1"/>
  <c r="AW155" i="1"/>
  <c r="AV155" i="1"/>
  <c r="BB154" i="1"/>
  <c r="BA154" i="1"/>
  <c r="AZ154" i="1"/>
  <c r="AY154" i="1"/>
  <c r="AX154" i="1"/>
  <c r="AW154" i="1"/>
  <c r="AV154" i="1"/>
  <c r="BB153" i="1"/>
  <c r="BA153" i="1"/>
  <c r="AZ153" i="1"/>
  <c r="AY153" i="1"/>
  <c r="AX153" i="1"/>
  <c r="AW153" i="1"/>
  <c r="AV153" i="1"/>
  <c r="BB152" i="1"/>
  <c r="BA152" i="1"/>
  <c r="AZ152" i="1"/>
  <c r="AY152" i="1"/>
  <c r="AX152" i="1"/>
  <c r="AW152" i="1"/>
  <c r="AV152" i="1"/>
  <c r="BB151" i="1"/>
  <c r="BA151" i="1"/>
  <c r="AZ151" i="1"/>
  <c r="AY151" i="1"/>
  <c r="AX151" i="1"/>
  <c r="AW151" i="1"/>
  <c r="AV151" i="1"/>
  <c r="BB150" i="1"/>
  <c r="BA150" i="1"/>
  <c r="AZ150" i="1"/>
  <c r="AY150" i="1"/>
  <c r="AX150" i="1"/>
  <c r="AW150" i="1"/>
  <c r="AV150" i="1"/>
  <c r="BB149" i="1"/>
  <c r="BA149" i="1"/>
  <c r="AZ149" i="1"/>
  <c r="AY149" i="1"/>
  <c r="AX149" i="1"/>
  <c r="AW149" i="1"/>
  <c r="AV149" i="1"/>
  <c r="BB148" i="1"/>
  <c r="BA148" i="1"/>
  <c r="AZ148" i="1"/>
  <c r="AY148" i="1"/>
  <c r="AX148" i="1"/>
  <c r="AW148" i="1"/>
  <c r="AV148" i="1"/>
  <c r="BB147" i="1"/>
  <c r="BA147" i="1"/>
  <c r="AZ147" i="1"/>
  <c r="AY147" i="1"/>
  <c r="AX147" i="1"/>
  <c r="AW147" i="1"/>
  <c r="AV147" i="1"/>
  <c r="BB146" i="1"/>
  <c r="BA146" i="1"/>
  <c r="AZ146" i="1"/>
  <c r="AY146" i="1"/>
  <c r="AX146" i="1"/>
  <c r="AW146" i="1"/>
  <c r="AV146" i="1"/>
  <c r="BB145" i="1"/>
  <c r="BA145" i="1"/>
  <c r="AZ145" i="1"/>
  <c r="AY145" i="1"/>
  <c r="AX145" i="1"/>
  <c r="AW145" i="1"/>
  <c r="AV145" i="1"/>
  <c r="BB144" i="1"/>
  <c r="BA144" i="1"/>
  <c r="AZ144" i="1"/>
  <c r="AY144" i="1"/>
  <c r="AX144" i="1"/>
  <c r="AW144" i="1"/>
  <c r="AV144" i="1"/>
  <c r="BB143" i="1"/>
  <c r="BA143" i="1"/>
  <c r="AZ143" i="1"/>
  <c r="AY143" i="1"/>
  <c r="AX143" i="1"/>
  <c r="AW143" i="1"/>
  <c r="AV143" i="1"/>
  <c r="BB142" i="1"/>
  <c r="BA142" i="1"/>
  <c r="AZ142" i="1"/>
  <c r="AY142" i="1"/>
  <c r="AX142" i="1"/>
  <c r="AW142" i="1"/>
  <c r="AV142" i="1"/>
  <c r="BB141" i="1"/>
  <c r="BA141" i="1"/>
  <c r="AZ141" i="1"/>
  <c r="AY141" i="1"/>
  <c r="AX141" i="1"/>
  <c r="AW141" i="1"/>
  <c r="AV141" i="1"/>
  <c r="BB140" i="1"/>
  <c r="BA140" i="1"/>
  <c r="AZ140" i="1"/>
  <c r="AY140" i="1"/>
  <c r="AX140" i="1"/>
  <c r="AW140" i="1"/>
  <c r="AV140" i="1"/>
  <c r="BB139" i="1"/>
  <c r="BA139" i="1"/>
  <c r="AZ139" i="1"/>
  <c r="AY139" i="1"/>
  <c r="AX139" i="1"/>
  <c r="AW139" i="1"/>
  <c r="AV139" i="1"/>
  <c r="BB138" i="1"/>
  <c r="BA138" i="1"/>
  <c r="AZ138" i="1"/>
  <c r="AY138" i="1"/>
  <c r="AX138" i="1"/>
  <c r="AW138" i="1"/>
  <c r="AV138" i="1"/>
  <c r="BB137" i="1"/>
  <c r="BA137" i="1"/>
  <c r="AZ137" i="1"/>
  <c r="AY137" i="1"/>
  <c r="AX137" i="1"/>
  <c r="AW137" i="1"/>
  <c r="AV137" i="1"/>
  <c r="AU160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T160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S160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5" i="1"/>
  <c r="AR160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5" i="1"/>
  <c r="AR132" i="1"/>
  <c r="AQ160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5" i="1"/>
  <c r="AQ133" i="1"/>
  <c r="AQ132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01" i="1"/>
  <c r="BC102" i="1"/>
  <c r="BC103" i="1"/>
  <c r="BC104" i="1"/>
  <c r="BC105" i="1"/>
  <c r="BC106" i="1"/>
  <c r="BC107" i="1"/>
  <c r="BC108" i="1"/>
  <c r="BC109" i="1"/>
  <c r="BC110" i="1"/>
  <c r="BC100" i="1"/>
  <c r="BC99" i="1"/>
  <c r="BC98" i="1"/>
  <c r="BC97" i="1"/>
  <c r="BC96" i="1"/>
  <c r="BC95" i="1"/>
  <c r="BC94" i="1"/>
  <c r="BC93" i="1"/>
  <c r="BC92" i="1"/>
  <c r="BC91" i="1"/>
  <c r="BB29" i="1"/>
  <c r="AU27" i="1"/>
  <c r="AT27" i="1"/>
  <c r="BB66" i="1"/>
  <c r="BA66" i="1"/>
  <c r="AZ66" i="1"/>
  <c r="AY66" i="1"/>
  <c r="AX66" i="1"/>
  <c r="AW66" i="1"/>
  <c r="AV66" i="1"/>
  <c r="AU66" i="1"/>
  <c r="AT66" i="1"/>
  <c r="AS66" i="1"/>
  <c r="BB65" i="1"/>
  <c r="BA65" i="1"/>
  <c r="AZ65" i="1"/>
  <c r="AY65" i="1"/>
  <c r="AX65" i="1"/>
  <c r="AW65" i="1"/>
  <c r="AV65" i="1"/>
  <c r="AU65" i="1"/>
  <c r="AT65" i="1"/>
  <c r="AS65" i="1"/>
  <c r="BB64" i="1"/>
  <c r="BA64" i="1"/>
  <c r="AZ64" i="1"/>
  <c r="AY64" i="1"/>
  <c r="AX64" i="1"/>
  <c r="AW64" i="1"/>
  <c r="AV64" i="1"/>
  <c r="AU64" i="1"/>
  <c r="AT64" i="1"/>
  <c r="AS64" i="1"/>
  <c r="BB63" i="1"/>
  <c r="BA63" i="1"/>
  <c r="AZ63" i="1"/>
  <c r="AY63" i="1"/>
  <c r="AX63" i="1"/>
  <c r="AW63" i="1"/>
  <c r="AV63" i="1"/>
  <c r="AU63" i="1"/>
  <c r="AT63" i="1"/>
  <c r="AS63" i="1"/>
  <c r="BB62" i="1"/>
  <c r="BA62" i="1"/>
  <c r="AZ62" i="1"/>
  <c r="AY62" i="1"/>
  <c r="AX62" i="1"/>
  <c r="AW62" i="1"/>
  <c r="AV62" i="1"/>
  <c r="AU62" i="1"/>
  <c r="AT62" i="1"/>
  <c r="AS62" i="1"/>
  <c r="BB61" i="1"/>
  <c r="BA61" i="1"/>
  <c r="AZ61" i="1"/>
  <c r="AY61" i="1"/>
  <c r="AX61" i="1"/>
  <c r="AW61" i="1"/>
  <c r="AV61" i="1"/>
  <c r="AU61" i="1"/>
  <c r="AT61" i="1"/>
  <c r="AS61" i="1"/>
  <c r="BB60" i="1"/>
  <c r="BA60" i="1"/>
  <c r="AZ60" i="1"/>
  <c r="AY60" i="1"/>
  <c r="AX60" i="1"/>
  <c r="AW60" i="1"/>
  <c r="AV60" i="1"/>
  <c r="AU60" i="1"/>
  <c r="AT60" i="1"/>
  <c r="AS60" i="1"/>
  <c r="BB59" i="1"/>
  <c r="BA59" i="1"/>
  <c r="AZ59" i="1"/>
  <c r="AY59" i="1"/>
  <c r="AX59" i="1"/>
  <c r="AW59" i="1"/>
  <c r="AV59" i="1"/>
  <c r="AU59" i="1"/>
  <c r="AT59" i="1"/>
  <c r="AS59" i="1"/>
  <c r="BB58" i="1"/>
  <c r="BA58" i="1"/>
  <c r="AZ58" i="1"/>
  <c r="AY58" i="1"/>
  <c r="AX58" i="1"/>
  <c r="AW58" i="1"/>
  <c r="AV58" i="1"/>
  <c r="AU58" i="1"/>
  <c r="AT58" i="1"/>
  <c r="AS58" i="1"/>
  <c r="BB57" i="1"/>
  <c r="BA57" i="1"/>
  <c r="AZ57" i="1"/>
  <c r="AY57" i="1"/>
  <c r="AX57" i="1"/>
  <c r="AW57" i="1"/>
  <c r="AV57" i="1"/>
  <c r="AU57" i="1"/>
  <c r="AT57" i="1"/>
  <c r="AS57" i="1"/>
  <c r="BB56" i="1"/>
  <c r="BA56" i="1"/>
  <c r="AZ56" i="1"/>
  <c r="AY56" i="1"/>
  <c r="AX56" i="1"/>
  <c r="AW56" i="1"/>
  <c r="AV56" i="1"/>
  <c r="AU56" i="1"/>
  <c r="AT56" i="1"/>
  <c r="AS56" i="1"/>
  <c r="BB55" i="1"/>
  <c r="BA55" i="1"/>
  <c r="AZ55" i="1"/>
  <c r="AY55" i="1"/>
  <c r="AX55" i="1"/>
  <c r="AW55" i="1"/>
  <c r="AV55" i="1"/>
  <c r="AU55" i="1"/>
  <c r="AT55" i="1"/>
  <c r="AS55" i="1"/>
  <c r="BB54" i="1"/>
  <c r="BA54" i="1"/>
  <c r="AZ54" i="1"/>
  <c r="AY54" i="1"/>
  <c r="AX54" i="1"/>
  <c r="AW54" i="1"/>
  <c r="AV54" i="1"/>
  <c r="AU54" i="1"/>
  <c r="AT54" i="1"/>
  <c r="AS54" i="1"/>
  <c r="BB53" i="1"/>
  <c r="BA53" i="1"/>
  <c r="AZ53" i="1"/>
  <c r="AY53" i="1"/>
  <c r="AX53" i="1"/>
  <c r="AW53" i="1"/>
  <c r="AV53" i="1"/>
  <c r="AU53" i="1"/>
  <c r="AT53" i="1"/>
  <c r="AS53" i="1"/>
  <c r="BB52" i="1"/>
  <c r="BA52" i="1"/>
  <c r="AZ52" i="1"/>
  <c r="AY52" i="1"/>
  <c r="AX52" i="1"/>
  <c r="AW52" i="1"/>
  <c r="AV52" i="1"/>
  <c r="AU52" i="1"/>
  <c r="AT52" i="1"/>
  <c r="AS52" i="1"/>
  <c r="BB51" i="1"/>
  <c r="BA51" i="1"/>
  <c r="AZ51" i="1"/>
  <c r="AY51" i="1"/>
  <c r="AX51" i="1"/>
  <c r="AW51" i="1"/>
  <c r="AV51" i="1"/>
  <c r="AU51" i="1"/>
  <c r="AT51" i="1"/>
  <c r="AS51" i="1"/>
  <c r="BB50" i="1"/>
  <c r="BA50" i="1"/>
  <c r="AZ50" i="1"/>
  <c r="AY50" i="1"/>
  <c r="AX50" i="1"/>
  <c r="AW50" i="1"/>
  <c r="AV50" i="1"/>
  <c r="AU50" i="1"/>
  <c r="AT50" i="1"/>
  <c r="AS50" i="1"/>
  <c r="BB49" i="1"/>
  <c r="BA49" i="1"/>
  <c r="AZ49" i="1"/>
  <c r="AY49" i="1"/>
  <c r="AX49" i="1"/>
  <c r="AW49" i="1"/>
  <c r="AV49" i="1"/>
  <c r="AU49" i="1"/>
  <c r="AT49" i="1"/>
  <c r="AS49" i="1"/>
  <c r="BB48" i="1"/>
  <c r="BA48" i="1"/>
  <c r="AZ48" i="1"/>
  <c r="AY48" i="1"/>
  <c r="AX48" i="1"/>
  <c r="AW48" i="1"/>
  <c r="AV48" i="1"/>
  <c r="AU48" i="1"/>
  <c r="AT48" i="1"/>
  <c r="AS48" i="1"/>
  <c r="BB47" i="1"/>
  <c r="BA47" i="1"/>
  <c r="AZ47" i="1"/>
  <c r="AY47" i="1"/>
  <c r="AX47" i="1"/>
  <c r="AW47" i="1"/>
  <c r="AV47" i="1"/>
  <c r="AU47" i="1"/>
  <c r="AT47" i="1"/>
  <c r="AS47" i="1"/>
  <c r="BB46" i="1"/>
  <c r="BA46" i="1"/>
  <c r="AZ46" i="1"/>
  <c r="AY46" i="1"/>
  <c r="AX46" i="1"/>
  <c r="AW46" i="1"/>
  <c r="AV46" i="1"/>
  <c r="AU46" i="1"/>
  <c r="AT46" i="1"/>
  <c r="AS46" i="1"/>
  <c r="BB45" i="1"/>
  <c r="BA45" i="1"/>
  <c r="AZ45" i="1"/>
  <c r="AY45" i="1"/>
  <c r="AX45" i="1"/>
  <c r="AW45" i="1"/>
  <c r="AV45" i="1"/>
  <c r="AU45" i="1"/>
  <c r="AT45" i="1"/>
  <c r="AS45" i="1"/>
  <c r="BB44" i="1"/>
  <c r="BA44" i="1"/>
  <c r="AZ44" i="1"/>
  <c r="AY44" i="1"/>
  <c r="AX44" i="1"/>
  <c r="AW44" i="1"/>
  <c r="AV44" i="1"/>
  <c r="AU44" i="1"/>
  <c r="AT44" i="1"/>
  <c r="AS44" i="1"/>
  <c r="BB43" i="1"/>
  <c r="BA43" i="1"/>
  <c r="AZ43" i="1"/>
  <c r="AY43" i="1"/>
  <c r="AX43" i="1"/>
  <c r="AW43" i="1"/>
  <c r="AV43" i="1"/>
  <c r="AU43" i="1"/>
  <c r="AT43" i="1"/>
  <c r="AS43" i="1"/>
  <c r="BB41" i="1"/>
  <c r="BA41" i="1"/>
  <c r="AZ41" i="1"/>
  <c r="AY41" i="1"/>
  <c r="AX41" i="1"/>
  <c r="AW41" i="1"/>
  <c r="AV41" i="1"/>
  <c r="AU41" i="1"/>
  <c r="AT41" i="1"/>
  <c r="AS41" i="1"/>
  <c r="BB40" i="1"/>
  <c r="BA40" i="1"/>
  <c r="AZ40" i="1"/>
  <c r="AY40" i="1"/>
  <c r="AX40" i="1"/>
  <c r="AW40" i="1"/>
  <c r="AV40" i="1"/>
  <c r="AU40" i="1"/>
  <c r="AT40" i="1"/>
  <c r="AS40" i="1"/>
  <c r="BB39" i="1"/>
  <c r="BA39" i="1"/>
  <c r="AZ39" i="1"/>
  <c r="AY39" i="1"/>
  <c r="AX39" i="1"/>
  <c r="AW39" i="1"/>
  <c r="AV39" i="1"/>
  <c r="AU39" i="1"/>
  <c r="AT39" i="1"/>
  <c r="AS39" i="1"/>
  <c r="BB38" i="1"/>
  <c r="BA38" i="1"/>
  <c r="AZ38" i="1"/>
  <c r="AY38" i="1"/>
  <c r="AX38" i="1"/>
  <c r="AW38" i="1"/>
  <c r="AV38" i="1"/>
  <c r="AU38" i="1"/>
  <c r="AT38" i="1"/>
  <c r="AS38" i="1"/>
  <c r="BB37" i="1"/>
  <c r="BA37" i="1"/>
  <c r="AZ37" i="1"/>
  <c r="AY37" i="1"/>
  <c r="AX37" i="1"/>
  <c r="AW37" i="1"/>
  <c r="AV37" i="1"/>
  <c r="AU37" i="1"/>
  <c r="AT37" i="1"/>
  <c r="AS37" i="1"/>
  <c r="BB36" i="1"/>
  <c r="BA36" i="1"/>
  <c r="AZ36" i="1"/>
  <c r="AY36" i="1"/>
  <c r="AX36" i="1"/>
  <c r="AW36" i="1"/>
  <c r="AV36" i="1"/>
  <c r="AU36" i="1"/>
  <c r="AT36" i="1"/>
  <c r="AS36" i="1"/>
  <c r="BB35" i="1"/>
  <c r="BA35" i="1"/>
  <c r="AZ35" i="1"/>
  <c r="AY35" i="1"/>
  <c r="AX35" i="1"/>
  <c r="AW35" i="1"/>
  <c r="AV35" i="1"/>
  <c r="AU35" i="1"/>
  <c r="AT35" i="1"/>
  <c r="AS35" i="1"/>
  <c r="BB33" i="1"/>
  <c r="BA33" i="1"/>
  <c r="AZ33" i="1"/>
  <c r="AY33" i="1"/>
  <c r="AX33" i="1"/>
  <c r="AW33" i="1"/>
  <c r="AV33" i="1"/>
  <c r="AU33" i="1"/>
  <c r="AT33" i="1"/>
  <c r="AS33" i="1"/>
  <c r="BB32" i="1"/>
  <c r="BA32" i="1"/>
  <c r="AZ32" i="1"/>
  <c r="AY32" i="1"/>
  <c r="AX32" i="1"/>
  <c r="AW32" i="1"/>
  <c r="AV32" i="1"/>
  <c r="AU32" i="1"/>
  <c r="AT32" i="1"/>
  <c r="AS32" i="1"/>
  <c r="BB31" i="1"/>
  <c r="BA31" i="1"/>
  <c r="AZ31" i="1"/>
  <c r="AY31" i="1"/>
  <c r="AX31" i="1"/>
  <c r="AW31" i="1"/>
  <c r="AV31" i="1"/>
  <c r="AU31" i="1"/>
  <c r="AT31" i="1"/>
  <c r="AS31" i="1"/>
  <c r="BB30" i="1"/>
  <c r="BA30" i="1"/>
  <c r="AZ30" i="1"/>
  <c r="AY30" i="1"/>
  <c r="AX30" i="1"/>
  <c r="AW30" i="1"/>
  <c r="AV30" i="1"/>
  <c r="AU30" i="1"/>
  <c r="AT30" i="1"/>
  <c r="AS30" i="1"/>
  <c r="BA29" i="1"/>
  <c r="AZ29" i="1"/>
  <c r="AY29" i="1"/>
  <c r="AX29" i="1"/>
  <c r="AW29" i="1"/>
  <c r="AV29" i="1"/>
  <c r="AU29" i="1"/>
  <c r="AT29" i="1"/>
  <c r="AS29" i="1"/>
  <c r="AU28" i="1"/>
  <c r="AT28" i="1"/>
  <c r="AS28" i="1"/>
  <c r="AS27" i="1"/>
  <c r="AT26" i="1"/>
  <c r="AS26" i="1"/>
  <c r="AT25" i="1"/>
  <c r="AS25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1" i="1"/>
  <c r="AQ40" i="1"/>
  <c r="AQ39" i="1"/>
  <c r="AQ38" i="1"/>
  <c r="AQ37" i="1"/>
  <c r="AQ36" i="1"/>
  <c r="AQ35" i="1"/>
  <c r="AQ33" i="1"/>
  <c r="AQ32" i="1"/>
  <c r="AQ31" i="1"/>
  <c r="AQ30" i="1"/>
  <c r="AQ29" i="1"/>
  <c r="AQ28" i="1"/>
  <c r="AQ27" i="1"/>
  <c r="AQ26" i="1"/>
  <c r="AQ25" i="1"/>
  <c r="AQ24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1" i="1"/>
  <c r="AR40" i="1"/>
  <c r="AR39" i="1"/>
  <c r="AR38" i="1"/>
  <c r="AR37" i="1"/>
  <c r="AR36" i="1"/>
  <c r="AR35" i="1"/>
  <c r="AR33" i="1"/>
  <c r="AR32" i="1"/>
  <c r="AR31" i="1"/>
  <c r="AR30" i="1"/>
  <c r="AR29" i="1"/>
  <c r="AR28" i="1"/>
  <c r="AR27" i="1"/>
  <c r="AR26" i="1"/>
  <c r="AR25" i="1"/>
  <c r="AR24" i="1"/>
  <c r="AB604" i="1"/>
  <c r="I604" i="1"/>
  <c r="I606" i="1" s="1"/>
  <c r="H604" i="1"/>
  <c r="H606" i="1" s="1"/>
  <c r="G604" i="1"/>
  <c r="G606" i="1" s="1"/>
  <c r="F604" i="1"/>
  <c r="F606" i="1" s="1"/>
  <c r="E604" i="1"/>
  <c r="E606" i="1" s="1"/>
  <c r="AN602" i="1"/>
  <c r="AM602" i="1"/>
  <c r="AL602" i="1"/>
  <c r="AK602" i="1"/>
  <c r="AJ602" i="1"/>
  <c r="AI602" i="1"/>
  <c r="AH602" i="1"/>
  <c r="AG602" i="1"/>
  <c r="AF602" i="1"/>
  <c r="AE602" i="1"/>
  <c r="AD602" i="1"/>
  <c r="AC602" i="1"/>
  <c r="AA602" i="1"/>
  <c r="AN601" i="1"/>
  <c r="AM601" i="1"/>
  <c r="AL601" i="1"/>
  <c r="AK601" i="1"/>
  <c r="AJ601" i="1"/>
  <c r="AI601" i="1"/>
  <c r="AH601" i="1"/>
  <c r="AG601" i="1"/>
  <c r="AF601" i="1"/>
  <c r="AE601" i="1"/>
  <c r="AD601" i="1"/>
  <c r="AC601" i="1"/>
  <c r="AA601" i="1"/>
  <c r="AN600" i="1"/>
  <c r="AM600" i="1"/>
  <c r="AL600" i="1"/>
  <c r="AK600" i="1"/>
  <c r="AJ600" i="1"/>
  <c r="AI600" i="1"/>
  <c r="AH600" i="1"/>
  <c r="AG600" i="1"/>
  <c r="AF600" i="1"/>
  <c r="AE600" i="1"/>
  <c r="AD600" i="1"/>
  <c r="AC600" i="1"/>
  <c r="AA600" i="1"/>
  <c r="AN599" i="1"/>
  <c r="AM599" i="1"/>
  <c r="AL599" i="1"/>
  <c r="AK599" i="1"/>
  <c r="AJ599" i="1"/>
  <c r="AI599" i="1"/>
  <c r="AH599" i="1"/>
  <c r="AG599" i="1"/>
  <c r="AF599" i="1"/>
  <c r="AE599" i="1"/>
  <c r="AD599" i="1"/>
  <c r="AC599" i="1"/>
  <c r="AA599" i="1"/>
  <c r="AN598" i="1"/>
  <c r="AM598" i="1"/>
  <c r="AL598" i="1"/>
  <c r="AK598" i="1"/>
  <c r="AJ598" i="1"/>
  <c r="AI598" i="1"/>
  <c r="AH598" i="1"/>
  <c r="AG598" i="1"/>
  <c r="AF598" i="1"/>
  <c r="AE598" i="1"/>
  <c r="AD598" i="1"/>
  <c r="AC598" i="1"/>
  <c r="AA598" i="1"/>
  <c r="AN597" i="1"/>
  <c r="AM597" i="1"/>
  <c r="AL597" i="1"/>
  <c r="AK597" i="1"/>
  <c r="AJ597" i="1"/>
  <c r="AI597" i="1"/>
  <c r="AH597" i="1"/>
  <c r="AG597" i="1"/>
  <c r="AF597" i="1"/>
  <c r="AE597" i="1"/>
  <c r="AD597" i="1"/>
  <c r="AC597" i="1"/>
  <c r="AA597" i="1"/>
  <c r="AN596" i="1"/>
  <c r="AM596" i="1"/>
  <c r="AL596" i="1"/>
  <c r="AK596" i="1"/>
  <c r="AJ596" i="1"/>
  <c r="AI596" i="1"/>
  <c r="AH596" i="1"/>
  <c r="AG596" i="1"/>
  <c r="AF596" i="1"/>
  <c r="AE596" i="1"/>
  <c r="AD596" i="1"/>
  <c r="AC596" i="1"/>
  <c r="AA596" i="1"/>
  <c r="AN595" i="1"/>
  <c r="AM595" i="1"/>
  <c r="AL595" i="1"/>
  <c r="AK595" i="1"/>
  <c r="AJ595" i="1"/>
  <c r="AI595" i="1"/>
  <c r="AH595" i="1"/>
  <c r="AG595" i="1"/>
  <c r="AF595" i="1"/>
  <c r="AE595" i="1"/>
  <c r="AD595" i="1"/>
  <c r="AC595" i="1"/>
  <c r="AA595" i="1"/>
  <c r="AN594" i="1"/>
  <c r="AM594" i="1"/>
  <c r="AL594" i="1"/>
  <c r="AK594" i="1"/>
  <c r="AJ594" i="1"/>
  <c r="AI594" i="1"/>
  <c r="AH594" i="1"/>
  <c r="AG594" i="1"/>
  <c r="AF594" i="1"/>
  <c r="AE594" i="1"/>
  <c r="AD594" i="1"/>
  <c r="AC594" i="1"/>
  <c r="AA594" i="1"/>
  <c r="AN593" i="1"/>
  <c r="AM593" i="1"/>
  <c r="AL593" i="1"/>
  <c r="AK593" i="1"/>
  <c r="AJ593" i="1"/>
  <c r="AI593" i="1"/>
  <c r="AH593" i="1"/>
  <c r="AG593" i="1"/>
  <c r="AF593" i="1"/>
  <c r="AE593" i="1"/>
  <c r="AD593" i="1"/>
  <c r="AC593" i="1"/>
  <c r="AA593" i="1"/>
  <c r="AN592" i="1"/>
  <c r="AM592" i="1"/>
  <c r="AL592" i="1"/>
  <c r="AK592" i="1"/>
  <c r="AJ592" i="1"/>
  <c r="AI592" i="1"/>
  <c r="AH592" i="1"/>
  <c r="AG592" i="1"/>
  <c r="AF592" i="1"/>
  <c r="AE592" i="1"/>
  <c r="AD592" i="1"/>
  <c r="AC592" i="1"/>
  <c r="AA592" i="1"/>
  <c r="AN591" i="1"/>
  <c r="AM591" i="1"/>
  <c r="AL591" i="1"/>
  <c r="AK591" i="1"/>
  <c r="AJ591" i="1"/>
  <c r="AI591" i="1"/>
  <c r="AH591" i="1"/>
  <c r="AG591" i="1"/>
  <c r="AF591" i="1"/>
  <c r="AE591" i="1"/>
  <c r="AD591" i="1"/>
  <c r="AC591" i="1"/>
  <c r="AA591" i="1"/>
  <c r="AN590" i="1"/>
  <c r="AM590" i="1"/>
  <c r="AL590" i="1"/>
  <c r="AK590" i="1"/>
  <c r="AJ590" i="1"/>
  <c r="AI590" i="1"/>
  <c r="AH590" i="1"/>
  <c r="AG590" i="1"/>
  <c r="AF590" i="1"/>
  <c r="AE590" i="1"/>
  <c r="AD590" i="1"/>
  <c r="AC590" i="1"/>
  <c r="AA590" i="1"/>
  <c r="AN589" i="1"/>
  <c r="AM589" i="1"/>
  <c r="AL589" i="1"/>
  <c r="AK589" i="1"/>
  <c r="AJ589" i="1"/>
  <c r="AI589" i="1"/>
  <c r="AH589" i="1"/>
  <c r="AG589" i="1"/>
  <c r="AF589" i="1"/>
  <c r="AE589" i="1"/>
  <c r="AD589" i="1"/>
  <c r="AC589" i="1"/>
  <c r="AA589" i="1"/>
  <c r="AN588" i="1"/>
  <c r="AM588" i="1"/>
  <c r="AL588" i="1"/>
  <c r="AK588" i="1"/>
  <c r="AJ588" i="1"/>
  <c r="AI588" i="1"/>
  <c r="AH588" i="1"/>
  <c r="AG588" i="1"/>
  <c r="AF588" i="1"/>
  <c r="AE588" i="1"/>
  <c r="AD588" i="1"/>
  <c r="AC588" i="1"/>
  <c r="AA588" i="1"/>
  <c r="AN587" i="1"/>
  <c r="AM587" i="1"/>
  <c r="AL587" i="1"/>
  <c r="AK587" i="1"/>
  <c r="AJ587" i="1"/>
  <c r="AI587" i="1"/>
  <c r="AH587" i="1"/>
  <c r="AG587" i="1"/>
  <c r="AF587" i="1"/>
  <c r="AE587" i="1"/>
  <c r="AD587" i="1"/>
  <c r="AC587" i="1"/>
  <c r="AA587" i="1"/>
  <c r="AN586" i="1"/>
  <c r="AM586" i="1"/>
  <c r="AL586" i="1"/>
  <c r="AK586" i="1"/>
  <c r="AJ586" i="1"/>
  <c r="AI586" i="1"/>
  <c r="AH586" i="1"/>
  <c r="AG586" i="1"/>
  <c r="AF586" i="1"/>
  <c r="AE586" i="1"/>
  <c r="AD586" i="1"/>
  <c r="AC586" i="1"/>
  <c r="AA586" i="1"/>
  <c r="AN585" i="1"/>
  <c r="AM585" i="1"/>
  <c r="AL585" i="1"/>
  <c r="AK585" i="1"/>
  <c r="AJ585" i="1"/>
  <c r="AI585" i="1"/>
  <c r="AH585" i="1"/>
  <c r="AG585" i="1"/>
  <c r="AF585" i="1"/>
  <c r="AE585" i="1"/>
  <c r="AD585" i="1"/>
  <c r="AC585" i="1"/>
  <c r="AA585" i="1"/>
  <c r="AN584" i="1"/>
  <c r="AM584" i="1"/>
  <c r="AL584" i="1"/>
  <c r="AK584" i="1"/>
  <c r="AJ584" i="1"/>
  <c r="AI584" i="1"/>
  <c r="AH584" i="1"/>
  <c r="AG584" i="1"/>
  <c r="AF584" i="1"/>
  <c r="AE584" i="1"/>
  <c r="AD584" i="1"/>
  <c r="AC584" i="1"/>
  <c r="AA584" i="1"/>
  <c r="AN583" i="1"/>
  <c r="AM583" i="1"/>
  <c r="AL583" i="1"/>
  <c r="AK583" i="1"/>
  <c r="AJ583" i="1"/>
  <c r="AI583" i="1"/>
  <c r="AH583" i="1"/>
  <c r="AG583" i="1"/>
  <c r="AF583" i="1"/>
  <c r="AE583" i="1"/>
  <c r="AD583" i="1"/>
  <c r="AC583" i="1"/>
  <c r="AA583" i="1"/>
  <c r="AN582" i="1"/>
  <c r="AM582" i="1"/>
  <c r="AL582" i="1"/>
  <c r="AK582" i="1"/>
  <c r="AJ582" i="1"/>
  <c r="AI582" i="1"/>
  <c r="AH582" i="1"/>
  <c r="AG582" i="1"/>
  <c r="AF582" i="1"/>
  <c r="AE582" i="1"/>
  <c r="AD582" i="1"/>
  <c r="AC582" i="1"/>
  <c r="AA582" i="1"/>
  <c r="AN581" i="1"/>
  <c r="AM581" i="1"/>
  <c r="AL581" i="1"/>
  <c r="AK581" i="1"/>
  <c r="AJ581" i="1"/>
  <c r="AI581" i="1"/>
  <c r="AH581" i="1"/>
  <c r="AG581" i="1"/>
  <c r="AF581" i="1"/>
  <c r="AE581" i="1"/>
  <c r="AD581" i="1"/>
  <c r="AC581" i="1"/>
  <c r="AA581" i="1"/>
  <c r="AN580" i="1"/>
  <c r="AM580" i="1"/>
  <c r="AL580" i="1"/>
  <c r="AK580" i="1"/>
  <c r="AJ580" i="1"/>
  <c r="AI580" i="1"/>
  <c r="AH580" i="1"/>
  <c r="AG580" i="1"/>
  <c r="AF580" i="1"/>
  <c r="AE580" i="1"/>
  <c r="AD580" i="1"/>
  <c r="AC580" i="1"/>
  <c r="J580" i="1"/>
  <c r="J604" i="1" s="1"/>
  <c r="J606" i="1" s="1"/>
  <c r="AN579" i="1"/>
  <c r="AM579" i="1"/>
  <c r="AL579" i="1"/>
  <c r="AK579" i="1"/>
  <c r="AJ579" i="1"/>
  <c r="AI579" i="1"/>
  <c r="AH579" i="1"/>
  <c r="AG579" i="1"/>
  <c r="AF579" i="1"/>
  <c r="AE579" i="1"/>
  <c r="AD579" i="1"/>
  <c r="AC579" i="1"/>
  <c r="AA579" i="1"/>
  <c r="AN578" i="1"/>
  <c r="AM578" i="1"/>
  <c r="AL578" i="1"/>
  <c r="AK578" i="1"/>
  <c r="AJ578" i="1"/>
  <c r="AI578" i="1"/>
  <c r="AH578" i="1"/>
  <c r="AG578" i="1"/>
  <c r="AF578" i="1"/>
  <c r="AE578" i="1"/>
  <c r="AD578" i="1"/>
  <c r="AC578" i="1"/>
  <c r="AA578" i="1"/>
  <c r="AN577" i="1"/>
  <c r="AM577" i="1"/>
  <c r="AL577" i="1"/>
  <c r="AK577" i="1"/>
  <c r="AJ577" i="1"/>
  <c r="AI577" i="1"/>
  <c r="AH577" i="1"/>
  <c r="AG577" i="1"/>
  <c r="AF577" i="1"/>
  <c r="AE577" i="1"/>
  <c r="AD577" i="1"/>
  <c r="AC577" i="1"/>
  <c r="AA577" i="1"/>
  <c r="AN576" i="1"/>
  <c r="AM576" i="1"/>
  <c r="AL576" i="1"/>
  <c r="AK576" i="1"/>
  <c r="AJ576" i="1"/>
  <c r="AI576" i="1"/>
  <c r="AH576" i="1"/>
  <c r="AG576" i="1"/>
  <c r="AF576" i="1"/>
  <c r="AE576" i="1"/>
  <c r="AD576" i="1"/>
  <c r="AC576" i="1"/>
  <c r="AA576" i="1"/>
  <c r="AN575" i="1"/>
  <c r="AM575" i="1"/>
  <c r="AL575" i="1"/>
  <c r="AK575" i="1"/>
  <c r="AJ575" i="1"/>
  <c r="AI575" i="1"/>
  <c r="AH575" i="1"/>
  <c r="AG575" i="1"/>
  <c r="AF575" i="1"/>
  <c r="AE575" i="1"/>
  <c r="AD575" i="1"/>
  <c r="AC575" i="1"/>
  <c r="AA575" i="1"/>
  <c r="AN574" i="1"/>
  <c r="AM574" i="1"/>
  <c r="AL574" i="1"/>
  <c r="AK574" i="1"/>
  <c r="AJ574" i="1"/>
  <c r="AI574" i="1"/>
  <c r="AH574" i="1"/>
  <c r="AG574" i="1"/>
  <c r="AF574" i="1"/>
  <c r="AE574" i="1"/>
  <c r="AD574" i="1"/>
  <c r="AC574" i="1"/>
  <c r="AA574" i="1"/>
  <c r="AN573" i="1"/>
  <c r="AM573" i="1"/>
  <c r="AL573" i="1"/>
  <c r="AK573" i="1"/>
  <c r="AJ573" i="1"/>
  <c r="AI573" i="1"/>
  <c r="AH573" i="1"/>
  <c r="AG573" i="1"/>
  <c r="AF573" i="1"/>
  <c r="AE573" i="1"/>
  <c r="AD573" i="1"/>
  <c r="AC573" i="1"/>
  <c r="AA573" i="1"/>
  <c r="AN572" i="1"/>
  <c r="AM572" i="1"/>
  <c r="AL572" i="1"/>
  <c r="AK572" i="1"/>
  <c r="AJ572" i="1"/>
  <c r="AI572" i="1"/>
  <c r="AH572" i="1"/>
  <c r="AG572" i="1"/>
  <c r="AF572" i="1"/>
  <c r="AE572" i="1"/>
  <c r="AD572" i="1"/>
  <c r="AC572" i="1"/>
  <c r="AA572" i="1"/>
  <c r="AN571" i="1"/>
  <c r="AM571" i="1"/>
  <c r="AL571" i="1"/>
  <c r="AK571" i="1"/>
  <c r="AJ571" i="1"/>
  <c r="AI571" i="1"/>
  <c r="AH571" i="1"/>
  <c r="AG571" i="1"/>
  <c r="AF571" i="1"/>
  <c r="AE571" i="1"/>
  <c r="AD571" i="1"/>
  <c r="AC571" i="1"/>
  <c r="AA571" i="1"/>
  <c r="AN570" i="1"/>
  <c r="AM570" i="1"/>
  <c r="AL570" i="1"/>
  <c r="AK570" i="1"/>
  <c r="AJ570" i="1"/>
  <c r="AI570" i="1"/>
  <c r="AH570" i="1"/>
  <c r="AG570" i="1"/>
  <c r="AF570" i="1"/>
  <c r="AE570" i="1"/>
  <c r="AD570" i="1"/>
  <c r="AC570" i="1"/>
  <c r="AA570" i="1"/>
  <c r="AN569" i="1"/>
  <c r="AM569" i="1"/>
  <c r="AL569" i="1"/>
  <c r="AK569" i="1"/>
  <c r="AJ569" i="1"/>
  <c r="AI569" i="1"/>
  <c r="AH569" i="1"/>
  <c r="AG569" i="1"/>
  <c r="AF569" i="1"/>
  <c r="AE569" i="1"/>
  <c r="AD569" i="1"/>
  <c r="AC569" i="1"/>
  <c r="AA569" i="1"/>
  <c r="K566" i="1"/>
  <c r="J566" i="1"/>
  <c r="Q564" i="1"/>
  <c r="Q566" i="1" s="1"/>
  <c r="P564" i="1"/>
  <c r="P566" i="1" s="1"/>
  <c r="O564" i="1"/>
  <c r="O566" i="1" s="1"/>
  <c r="M564" i="1"/>
  <c r="M566" i="1" s="1"/>
  <c r="L564" i="1"/>
  <c r="L566" i="1" s="1"/>
  <c r="D566" i="1"/>
  <c r="AN560" i="1"/>
  <c r="AM560" i="1"/>
  <c r="AL560" i="1"/>
  <c r="AK560" i="1"/>
  <c r="AJ560" i="1"/>
  <c r="AI560" i="1"/>
  <c r="AH560" i="1"/>
  <c r="AG560" i="1"/>
  <c r="AF560" i="1"/>
  <c r="AE560" i="1"/>
  <c r="AN559" i="1"/>
  <c r="AM559" i="1"/>
  <c r="AL559" i="1"/>
  <c r="AK559" i="1"/>
  <c r="AJ559" i="1"/>
  <c r="AI559" i="1"/>
  <c r="AH559" i="1"/>
  <c r="AG559" i="1"/>
  <c r="AF559" i="1"/>
  <c r="AE559" i="1"/>
  <c r="AN558" i="1"/>
  <c r="AM558" i="1"/>
  <c r="AL558" i="1"/>
  <c r="AK558" i="1"/>
  <c r="AJ558" i="1"/>
  <c r="AI558" i="1"/>
  <c r="AH558" i="1"/>
  <c r="AG558" i="1"/>
  <c r="AF558" i="1"/>
  <c r="AE558" i="1"/>
  <c r="AD558" i="1"/>
  <c r="AC558" i="1"/>
  <c r="Z558" i="1"/>
  <c r="Y558" i="1"/>
  <c r="X558" i="1"/>
  <c r="W558" i="1"/>
  <c r="W564" i="1" s="1"/>
  <c r="W566" i="1" s="1"/>
  <c r="V558" i="1"/>
  <c r="V564" i="1" s="1"/>
  <c r="V566" i="1" s="1"/>
  <c r="U558" i="1"/>
  <c r="U564" i="1" s="1"/>
  <c r="U566" i="1" s="1"/>
  <c r="T558" i="1"/>
  <c r="T564" i="1" s="1"/>
  <c r="T566" i="1" s="1"/>
  <c r="S558" i="1"/>
  <c r="S564" i="1" s="1"/>
  <c r="S566" i="1" s="1"/>
  <c r="R558" i="1"/>
  <c r="R564" i="1" s="1"/>
  <c r="R566" i="1" s="1"/>
  <c r="AN557" i="1"/>
  <c r="AM557" i="1"/>
  <c r="AL557" i="1"/>
  <c r="AK557" i="1"/>
  <c r="AJ557" i="1"/>
  <c r="AI557" i="1"/>
  <c r="AH557" i="1"/>
  <c r="AG557" i="1"/>
  <c r="AF557" i="1"/>
  <c r="AE557" i="1"/>
  <c r="AD557" i="1"/>
  <c r="AC557" i="1"/>
  <c r="Z557" i="1"/>
  <c r="Y557" i="1"/>
  <c r="X557" i="1"/>
  <c r="AN556" i="1"/>
  <c r="AM556" i="1"/>
  <c r="AL556" i="1"/>
  <c r="AK556" i="1"/>
  <c r="AJ556" i="1"/>
  <c r="AI556" i="1"/>
  <c r="AH556" i="1"/>
  <c r="AG556" i="1"/>
  <c r="AF556" i="1"/>
  <c r="AE556" i="1"/>
  <c r="AD556" i="1"/>
  <c r="AC556" i="1"/>
  <c r="AA556" i="1"/>
  <c r="AN555" i="1"/>
  <c r="AM555" i="1"/>
  <c r="AL555" i="1"/>
  <c r="AK555" i="1"/>
  <c r="AJ555" i="1"/>
  <c r="AI555" i="1"/>
  <c r="AH555" i="1"/>
  <c r="AG555" i="1"/>
  <c r="AF555" i="1"/>
  <c r="AE555" i="1"/>
  <c r="AD555" i="1"/>
  <c r="AC555" i="1"/>
  <c r="AA555" i="1"/>
  <c r="AN554" i="1"/>
  <c r="AM554" i="1"/>
  <c r="AL554" i="1"/>
  <c r="AK554" i="1"/>
  <c r="AJ554" i="1"/>
  <c r="AI554" i="1"/>
  <c r="AH554" i="1"/>
  <c r="AG554" i="1"/>
  <c r="AF554" i="1"/>
  <c r="AE554" i="1"/>
  <c r="AD554" i="1"/>
  <c r="AC554" i="1"/>
  <c r="AA554" i="1"/>
  <c r="AN553" i="1"/>
  <c r="AM553" i="1"/>
  <c r="AL553" i="1"/>
  <c r="AK553" i="1"/>
  <c r="AJ553" i="1"/>
  <c r="AI553" i="1"/>
  <c r="AH553" i="1"/>
  <c r="AG553" i="1"/>
  <c r="AF553" i="1"/>
  <c r="AE553" i="1"/>
  <c r="AD553" i="1"/>
  <c r="AC553" i="1"/>
  <c r="AA553" i="1"/>
  <c r="AN552" i="1"/>
  <c r="AM552" i="1"/>
  <c r="AL552" i="1"/>
  <c r="AK552" i="1"/>
  <c r="AJ552" i="1"/>
  <c r="AI552" i="1"/>
  <c r="AH552" i="1"/>
  <c r="AG552" i="1"/>
  <c r="AF552" i="1"/>
  <c r="AE552" i="1"/>
  <c r="AD552" i="1"/>
  <c r="AC552" i="1"/>
  <c r="AA552" i="1"/>
  <c r="AN551" i="1"/>
  <c r="AM551" i="1"/>
  <c r="AL551" i="1"/>
  <c r="AK551" i="1"/>
  <c r="AJ551" i="1"/>
  <c r="AI551" i="1"/>
  <c r="AH551" i="1"/>
  <c r="AG551" i="1"/>
  <c r="AF551" i="1"/>
  <c r="AE551" i="1"/>
  <c r="AD551" i="1"/>
  <c r="AC551" i="1"/>
  <c r="AA551" i="1"/>
  <c r="AN550" i="1"/>
  <c r="AM550" i="1"/>
  <c r="AL550" i="1"/>
  <c r="AK550" i="1"/>
  <c r="AJ550" i="1"/>
  <c r="AI550" i="1"/>
  <c r="AH550" i="1"/>
  <c r="AG550" i="1"/>
  <c r="AF550" i="1"/>
  <c r="AE550" i="1"/>
  <c r="AD550" i="1"/>
  <c r="AC550" i="1"/>
  <c r="AA550" i="1"/>
  <c r="AN549" i="1"/>
  <c r="AM549" i="1"/>
  <c r="AL549" i="1"/>
  <c r="AK549" i="1"/>
  <c r="AJ549" i="1"/>
  <c r="AI549" i="1"/>
  <c r="AH549" i="1"/>
  <c r="AG549" i="1"/>
  <c r="AF549" i="1"/>
  <c r="AE549" i="1"/>
  <c r="AD549" i="1"/>
  <c r="AC549" i="1"/>
  <c r="AA549" i="1"/>
  <c r="AN548" i="1"/>
  <c r="AM548" i="1"/>
  <c r="AL548" i="1"/>
  <c r="AK548" i="1"/>
  <c r="AJ548" i="1"/>
  <c r="AI548" i="1"/>
  <c r="AH548" i="1"/>
  <c r="AG548" i="1"/>
  <c r="AF548" i="1"/>
  <c r="AE548" i="1"/>
  <c r="AD548" i="1"/>
  <c r="AC548" i="1"/>
  <c r="AA548" i="1"/>
  <c r="AN547" i="1"/>
  <c r="AM547" i="1"/>
  <c r="AL547" i="1"/>
  <c r="AK547" i="1"/>
  <c r="AJ547" i="1"/>
  <c r="AI547" i="1"/>
  <c r="AH547" i="1"/>
  <c r="AG547" i="1"/>
  <c r="AF547" i="1"/>
  <c r="AE547" i="1"/>
  <c r="AD547" i="1"/>
  <c r="AC547" i="1"/>
  <c r="AA547" i="1"/>
  <c r="AN546" i="1"/>
  <c r="AM546" i="1"/>
  <c r="AL546" i="1"/>
  <c r="AK546" i="1"/>
  <c r="AJ546" i="1"/>
  <c r="AI546" i="1"/>
  <c r="AH546" i="1"/>
  <c r="AG546" i="1"/>
  <c r="AF546" i="1"/>
  <c r="AE546" i="1"/>
  <c r="AD546" i="1"/>
  <c r="AC546" i="1"/>
  <c r="AA546" i="1"/>
  <c r="AN545" i="1"/>
  <c r="AM545" i="1"/>
  <c r="AL545" i="1"/>
  <c r="AK545" i="1"/>
  <c r="AJ545" i="1"/>
  <c r="AI545" i="1"/>
  <c r="AH545" i="1"/>
  <c r="AG545" i="1"/>
  <c r="AF545" i="1"/>
  <c r="AE545" i="1"/>
  <c r="AD545" i="1"/>
  <c r="AC545" i="1"/>
  <c r="AA545" i="1"/>
  <c r="AN544" i="1"/>
  <c r="AM544" i="1"/>
  <c r="AL544" i="1"/>
  <c r="AK544" i="1"/>
  <c r="AJ544" i="1"/>
  <c r="AI544" i="1"/>
  <c r="AH544" i="1"/>
  <c r="AG544" i="1"/>
  <c r="AF544" i="1"/>
  <c r="AE544" i="1"/>
  <c r="AD544" i="1"/>
  <c r="AC544" i="1"/>
  <c r="AA544" i="1"/>
  <c r="AN543" i="1"/>
  <c r="AM543" i="1"/>
  <c r="AL543" i="1"/>
  <c r="AK543" i="1"/>
  <c r="AJ543" i="1"/>
  <c r="AI543" i="1"/>
  <c r="AH543" i="1"/>
  <c r="AG543" i="1"/>
  <c r="AF543" i="1"/>
  <c r="AE543" i="1"/>
  <c r="AD543" i="1"/>
  <c r="AC543" i="1"/>
  <c r="AA543" i="1"/>
  <c r="AN542" i="1"/>
  <c r="AM542" i="1"/>
  <c r="AL542" i="1"/>
  <c r="AK542" i="1"/>
  <c r="AJ542" i="1"/>
  <c r="AI542" i="1"/>
  <c r="AH542" i="1"/>
  <c r="AG542" i="1"/>
  <c r="AF542" i="1"/>
  <c r="AE542" i="1"/>
  <c r="AD542" i="1"/>
  <c r="AC542" i="1"/>
  <c r="AA542" i="1"/>
  <c r="AN541" i="1"/>
  <c r="AM541" i="1"/>
  <c r="AL541" i="1"/>
  <c r="AK541" i="1"/>
  <c r="AJ541" i="1"/>
  <c r="AI541" i="1"/>
  <c r="AH541" i="1"/>
  <c r="AG541" i="1"/>
  <c r="AF541" i="1"/>
  <c r="AE541" i="1"/>
  <c r="AD541" i="1"/>
  <c r="AC541" i="1"/>
  <c r="AA541" i="1"/>
  <c r="AN540" i="1"/>
  <c r="AM540" i="1"/>
  <c r="AL540" i="1"/>
  <c r="AK540" i="1"/>
  <c r="AJ540" i="1"/>
  <c r="AI540" i="1"/>
  <c r="AH540" i="1"/>
  <c r="AG540" i="1"/>
  <c r="AF540" i="1"/>
  <c r="AE540" i="1"/>
  <c r="AD540" i="1"/>
  <c r="AC540" i="1"/>
  <c r="AA540" i="1"/>
  <c r="AN539" i="1"/>
  <c r="AM539" i="1"/>
  <c r="AL539" i="1"/>
  <c r="AK539" i="1"/>
  <c r="AJ539" i="1"/>
  <c r="AI539" i="1"/>
  <c r="AH539" i="1"/>
  <c r="AG539" i="1"/>
  <c r="AF539" i="1"/>
  <c r="AE539" i="1"/>
  <c r="AD539" i="1"/>
  <c r="AC539" i="1"/>
  <c r="AA539" i="1"/>
  <c r="AN538" i="1"/>
  <c r="AM538" i="1"/>
  <c r="AL538" i="1"/>
  <c r="AK538" i="1"/>
  <c r="AJ538" i="1"/>
  <c r="AI538" i="1"/>
  <c r="AH538" i="1"/>
  <c r="AG538" i="1"/>
  <c r="AF538" i="1"/>
  <c r="AE538" i="1"/>
  <c r="AD538" i="1"/>
  <c r="AC538" i="1"/>
  <c r="AA538" i="1"/>
  <c r="AN537" i="1"/>
  <c r="AM537" i="1"/>
  <c r="AL537" i="1"/>
  <c r="AK537" i="1"/>
  <c r="AJ537" i="1"/>
  <c r="AI537" i="1"/>
  <c r="AH537" i="1"/>
  <c r="AG537" i="1"/>
  <c r="AF537" i="1"/>
  <c r="AE537" i="1"/>
  <c r="AD537" i="1"/>
  <c r="AC537" i="1"/>
  <c r="AA537" i="1"/>
  <c r="AN536" i="1"/>
  <c r="AM536" i="1"/>
  <c r="AL536" i="1"/>
  <c r="AK536" i="1"/>
  <c r="AJ536" i="1"/>
  <c r="AI536" i="1"/>
  <c r="AH536" i="1"/>
  <c r="AG536" i="1"/>
  <c r="AF536" i="1"/>
  <c r="AE536" i="1"/>
  <c r="AD536" i="1"/>
  <c r="AC536" i="1"/>
  <c r="AA536" i="1"/>
  <c r="AN535" i="1"/>
  <c r="AM535" i="1"/>
  <c r="AL535" i="1"/>
  <c r="AK535" i="1"/>
  <c r="AJ535" i="1"/>
  <c r="AI535" i="1"/>
  <c r="AH535" i="1"/>
  <c r="AG535" i="1"/>
  <c r="AF535" i="1"/>
  <c r="AE535" i="1"/>
  <c r="AD535" i="1"/>
  <c r="AC535" i="1"/>
  <c r="AA535" i="1"/>
  <c r="AN534" i="1"/>
  <c r="AM534" i="1"/>
  <c r="AL534" i="1"/>
  <c r="AK534" i="1"/>
  <c r="AJ534" i="1"/>
  <c r="AI534" i="1"/>
  <c r="AH534" i="1"/>
  <c r="AG534" i="1"/>
  <c r="AF534" i="1"/>
  <c r="AE534" i="1"/>
  <c r="AD534" i="1"/>
  <c r="AC534" i="1"/>
  <c r="AA534" i="1"/>
  <c r="AN533" i="1"/>
  <c r="AM533" i="1"/>
  <c r="AL533" i="1"/>
  <c r="AK533" i="1"/>
  <c r="AJ533" i="1"/>
  <c r="AI533" i="1"/>
  <c r="AH533" i="1"/>
  <c r="AG533" i="1"/>
  <c r="AF533" i="1"/>
  <c r="AE533" i="1"/>
  <c r="AD533" i="1"/>
  <c r="AC533" i="1"/>
  <c r="AA533" i="1"/>
  <c r="AN532" i="1"/>
  <c r="AM532" i="1"/>
  <c r="AL532" i="1"/>
  <c r="AK532" i="1"/>
  <c r="AJ532" i="1"/>
  <c r="AI532" i="1"/>
  <c r="AH532" i="1"/>
  <c r="AG532" i="1"/>
  <c r="AF532" i="1"/>
  <c r="AE532" i="1"/>
  <c r="AD532" i="1"/>
  <c r="AC532" i="1"/>
  <c r="AA532" i="1"/>
  <c r="AN531" i="1"/>
  <c r="AM531" i="1"/>
  <c r="AL531" i="1"/>
  <c r="AK531" i="1"/>
  <c r="AJ531" i="1"/>
  <c r="AI531" i="1"/>
  <c r="AH531" i="1"/>
  <c r="AG531" i="1"/>
  <c r="AF531" i="1"/>
  <c r="AE531" i="1"/>
  <c r="AD531" i="1"/>
  <c r="AC531" i="1"/>
  <c r="AA531" i="1"/>
  <c r="AD530" i="1"/>
  <c r="AC530" i="1"/>
  <c r="AA530" i="1"/>
  <c r="AB530" i="1" s="1"/>
  <c r="AB564" i="1" s="1"/>
  <c r="AA525" i="1"/>
  <c r="AA527" i="1" s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L525" i="1"/>
  <c r="L527" i="1" s="1"/>
  <c r="K525" i="1"/>
  <c r="K527" i="1" s="1"/>
  <c r="J525" i="1"/>
  <c r="J527" i="1" s="1"/>
  <c r="I525" i="1"/>
  <c r="I527" i="1" s="1"/>
  <c r="H525" i="1"/>
  <c r="H527" i="1" s="1"/>
  <c r="G525" i="1"/>
  <c r="G527" i="1" s="1"/>
  <c r="F525" i="1"/>
  <c r="F527" i="1" s="1"/>
  <c r="E525" i="1"/>
  <c r="E527" i="1" s="1"/>
  <c r="AO501" i="1"/>
  <c r="AP501" i="1" s="1"/>
  <c r="AN500" i="1"/>
  <c r="AO500" i="1" s="1"/>
  <c r="AP500" i="1" s="1"/>
  <c r="AN499" i="1"/>
  <c r="AO499" i="1" s="1"/>
  <c r="AP499" i="1" s="1"/>
  <c r="AN498" i="1"/>
  <c r="AO498" i="1" s="1"/>
  <c r="AP498" i="1" s="1"/>
  <c r="AN497" i="1"/>
  <c r="AO497" i="1" s="1"/>
  <c r="AP497" i="1" s="1"/>
  <c r="AN496" i="1"/>
  <c r="AM496" i="1"/>
  <c r="AL496" i="1"/>
  <c r="AN495" i="1"/>
  <c r="AM495" i="1"/>
  <c r="AL495" i="1"/>
  <c r="AN494" i="1"/>
  <c r="AM494" i="1"/>
  <c r="AL494" i="1"/>
  <c r="AN493" i="1"/>
  <c r="AM493" i="1"/>
  <c r="AL493" i="1"/>
  <c r="AK493" i="1"/>
  <c r="AN492" i="1"/>
  <c r="AM492" i="1"/>
  <c r="AL492" i="1"/>
  <c r="AK492" i="1"/>
  <c r="AJ492" i="1"/>
  <c r="AN491" i="1"/>
  <c r="AM491" i="1"/>
  <c r="AL491" i="1"/>
  <c r="AK491" i="1"/>
  <c r="AJ491" i="1"/>
  <c r="AI491" i="1"/>
  <c r="AN490" i="1"/>
  <c r="AM490" i="1"/>
  <c r="AL490" i="1"/>
  <c r="AK490" i="1"/>
  <c r="AJ490" i="1"/>
  <c r="AI490" i="1"/>
  <c r="AH490" i="1"/>
  <c r="AG490" i="1"/>
  <c r="AF490" i="1"/>
  <c r="AE490" i="1"/>
  <c r="AN489" i="1"/>
  <c r="AM489" i="1"/>
  <c r="AL489" i="1"/>
  <c r="AK489" i="1"/>
  <c r="AJ489" i="1"/>
  <c r="AI489" i="1"/>
  <c r="AH489" i="1"/>
  <c r="AG489" i="1"/>
  <c r="AF489" i="1"/>
  <c r="AE489" i="1"/>
  <c r="AN488" i="1"/>
  <c r="AM488" i="1"/>
  <c r="AL488" i="1"/>
  <c r="AK488" i="1"/>
  <c r="AJ488" i="1"/>
  <c r="AI488" i="1"/>
  <c r="AH488" i="1"/>
  <c r="AG488" i="1"/>
  <c r="AF488" i="1"/>
  <c r="AE488" i="1"/>
  <c r="AN487" i="1"/>
  <c r="AM487" i="1"/>
  <c r="AL487" i="1"/>
  <c r="AK487" i="1"/>
  <c r="AJ487" i="1"/>
  <c r="AI487" i="1"/>
  <c r="AH487" i="1"/>
  <c r="AG487" i="1"/>
  <c r="AF487" i="1"/>
  <c r="AE487" i="1"/>
  <c r="AD487" i="1"/>
  <c r="AN486" i="1"/>
  <c r="AM486" i="1"/>
  <c r="AL486" i="1"/>
  <c r="AK486" i="1"/>
  <c r="AJ486" i="1"/>
  <c r="AI486" i="1"/>
  <c r="AH486" i="1"/>
  <c r="AG486" i="1"/>
  <c r="AF486" i="1"/>
  <c r="AE486" i="1"/>
  <c r="AD486" i="1"/>
  <c r="AC486" i="1"/>
  <c r="AB486" i="1"/>
  <c r="AB525" i="1" s="1"/>
  <c r="AN485" i="1"/>
  <c r="AM485" i="1"/>
  <c r="AL485" i="1"/>
  <c r="AK485" i="1"/>
  <c r="AJ485" i="1"/>
  <c r="AI485" i="1"/>
  <c r="AH485" i="1"/>
  <c r="AG485" i="1"/>
  <c r="AF485" i="1"/>
  <c r="AE485" i="1"/>
  <c r="AD485" i="1"/>
  <c r="AC485" i="1"/>
  <c r="AN484" i="1"/>
  <c r="AM484" i="1"/>
  <c r="AL484" i="1"/>
  <c r="AK484" i="1"/>
  <c r="AJ484" i="1"/>
  <c r="AI484" i="1"/>
  <c r="AH484" i="1"/>
  <c r="AG484" i="1"/>
  <c r="AF484" i="1"/>
  <c r="AE484" i="1"/>
  <c r="AD484" i="1"/>
  <c r="AC484" i="1"/>
  <c r="AN483" i="1"/>
  <c r="AM483" i="1"/>
  <c r="AL483" i="1"/>
  <c r="AK483" i="1"/>
  <c r="AJ483" i="1"/>
  <c r="AI483" i="1"/>
  <c r="AH483" i="1"/>
  <c r="AG483" i="1"/>
  <c r="AF483" i="1"/>
  <c r="AE483" i="1"/>
  <c r="AD483" i="1"/>
  <c r="AC483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AN480" i="1"/>
  <c r="AM480" i="1"/>
  <c r="AL480" i="1"/>
  <c r="AK480" i="1"/>
  <c r="AJ480" i="1"/>
  <c r="AI480" i="1"/>
  <c r="AH480" i="1"/>
  <c r="AG480" i="1"/>
  <c r="AF480" i="1"/>
  <c r="AE480" i="1"/>
  <c r="AD480" i="1"/>
  <c r="AC480" i="1"/>
  <c r="M480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M479" i="1"/>
  <c r="AN478" i="1"/>
  <c r="AM478" i="1"/>
  <c r="AL478" i="1"/>
  <c r="AK478" i="1"/>
  <c r="AJ478" i="1"/>
  <c r="AI478" i="1"/>
  <c r="AH478" i="1"/>
  <c r="AG478" i="1"/>
  <c r="AF478" i="1"/>
  <c r="AE478" i="1"/>
  <c r="AD478" i="1"/>
  <c r="AC478" i="1"/>
  <c r="M478" i="1"/>
  <c r="AN477" i="1"/>
  <c r="AM477" i="1"/>
  <c r="AL477" i="1"/>
  <c r="AK477" i="1"/>
  <c r="AJ477" i="1"/>
  <c r="AI477" i="1"/>
  <c r="AH477" i="1"/>
  <c r="AG477" i="1"/>
  <c r="AF477" i="1"/>
  <c r="AE477" i="1"/>
  <c r="AD477" i="1"/>
  <c r="AC477" i="1"/>
  <c r="M477" i="1"/>
  <c r="AN476" i="1"/>
  <c r="AM476" i="1"/>
  <c r="AL476" i="1"/>
  <c r="AK476" i="1"/>
  <c r="AJ476" i="1"/>
  <c r="AI476" i="1"/>
  <c r="AH476" i="1"/>
  <c r="AG476" i="1"/>
  <c r="AF476" i="1"/>
  <c r="AE476" i="1"/>
  <c r="AD476" i="1"/>
  <c r="AC476" i="1"/>
  <c r="M476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M475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M474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M473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M472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M471" i="1"/>
  <c r="AN470" i="1"/>
  <c r="AM470" i="1"/>
  <c r="AL470" i="1"/>
  <c r="AK470" i="1"/>
  <c r="AJ470" i="1"/>
  <c r="AI470" i="1"/>
  <c r="AH470" i="1"/>
  <c r="AG470" i="1"/>
  <c r="AF470" i="1"/>
  <c r="AE470" i="1"/>
  <c r="AD470" i="1"/>
  <c r="AC470" i="1"/>
  <c r="M470" i="1"/>
  <c r="AN469" i="1"/>
  <c r="AM469" i="1"/>
  <c r="AL469" i="1"/>
  <c r="AK469" i="1"/>
  <c r="AJ469" i="1"/>
  <c r="AI469" i="1"/>
  <c r="AH469" i="1"/>
  <c r="AG469" i="1"/>
  <c r="AF469" i="1"/>
  <c r="AE469" i="1"/>
  <c r="AD469" i="1"/>
  <c r="AC469" i="1"/>
  <c r="M469" i="1"/>
  <c r="AN468" i="1"/>
  <c r="AM468" i="1"/>
  <c r="AL468" i="1"/>
  <c r="AK468" i="1"/>
  <c r="AJ468" i="1"/>
  <c r="AI468" i="1"/>
  <c r="AH468" i="1"/>
  <c r="AG468" i="1"/>
  <c r="AF468" i="1"/>
  <c r="AE468" i="1"/>
  <c r="AD468" i="1"/>
  <c r="AC468" i="1"/>
  <c r="M468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M467" i="1"/>
  <c r="AN466" i="1"/>
  <c r="AM466" i="1"/>
  <c r="AL466" i="1"/>
  <c r="AK466" i="1"/>
  <c r="AJ466" i="1"/>
  <c r="AI466" i="1"/>
  <c r="AH466" i="1"/>
  <c r="AG466" i="1"/>
  <c r="AF466" i="1"/>
  <c r="AE466" i="1"/>
  <c r="AD466" i="1"/>
  <c r="AC466" i="1"/>
  <c r="M466" i="1"/>
  <c r="AN465" i="1"/>
  <c r="AM465" i="1"/>
  <c r="AL465" i="1"/>
  <c r="AK465" i="1"/>
  <c r="AJ465" i="1"/>
  <c r="AI465" i="1"/>
  <c r="AH465" i="1"/>
  <c r="AG465" i="1"/>
  <c r="AF465" i="1"/>
  <c r="AE465" i="1"/>
  <c r="AD465" i="1"/>
  <c r="AC465" i="1"/>
  <c r="M465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M464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M463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M462" i="1"/>
  <c r="AN461" i="1"/>
  <c r="AM461" i="1"/>
  <c r="AL461" i="1"/>
  <c r="AK461" i="1"/>
  <c r="AJ461" i="1"/>
  <c r="AI461" i="1"/>
  <c r="AH461" i="1"/>
  <c r="AG461" i="1"/>
  <c r="AF461" i="1"/>
  <c r="AE461" i="1"/>
  <c r="AD461" i="1"/>
  <c r="AC461" i="1"/>
  <c r="M461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M460" i="1"/>
  <c r="AN459" i="1"/>
  <c r="AM459" i="1"/>
  <c r="AL459" i="1"/>
  <c r="AK459" i="1"/>
  <c r="AJ459" i="1"/>
  <c r="AI459" i="1"/>
  <c r="AH459" i="1"/>
  <c r="AG459" i="1"/>
  <c r="AF459" i="1"/>
  <c r="AE459" i="1"/>
  <c r="AD459" i="1"/>
  <c r="AC459" i="1"/>
  <c r="M459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M458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M457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M456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M455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M454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M453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M452" i="1"/>
  <c r="AN451" i="1"/>
  <c r="AM451" i="1"/>
  <c r="AL451" i="1"/>
  <c r="AK451" i="1"/>
  <c r="AJ451" i="1"/>
  <c r="AI451" i="1"/>
  <c r="AH451" i="1"/>
  <c r="AG451" i="1"/>
  <c r="AF451" i="1"/>
  <c r="AE451" i="1"/>
  <c r="AD451" i="1"/>
  <c r="AC451" i="1"/>
  <c r="M451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M450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M449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M448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M447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M446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M445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M444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M443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M442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M441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M440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M439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M438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M437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M436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M435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M434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M433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M432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M431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M430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M429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M428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M427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M426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M425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M424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M423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M422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M421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M420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M419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M418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M417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M416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M415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M414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M413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M412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M411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M410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M409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M408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M407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M406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M405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M404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M403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M402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M401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M400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M399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M398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M397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M396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M395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M394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M393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M392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M391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M390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M389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M388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M387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M386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M385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M384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M383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M382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M381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M380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M379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M378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M377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M375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M374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M373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M372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M371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M370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M369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M368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M367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M366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M365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M364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M363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M362" i="1"/>
  <c r="M361" i="1"/>
  <c r="D361" i="1"/>
  <c r="AM361" i="1" s="1"/>
  <c r="M360" i="1"/>
  <c r="D360" i="1"/>
  <c r="AM360" i="1" s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M359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M358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M357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M356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M355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M354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M353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M352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M351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M350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M349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M348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M347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M346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M345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M344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M343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M342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M341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M340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M339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M338" i="1"/>
  <c r="M337" i="1"/>
  <c r="D337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M336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M335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M334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M333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M332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M331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M330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M329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M328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M327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M326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M325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M324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M323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M322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M321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M320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M319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M318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M317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M316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M315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M313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M312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M311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M310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M309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M308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M307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M306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M305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M304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M303" i="1"/>
  <c r="AB291" i="1"/>
  <c r="N291" i="1"/>
  <c r="M291" i="1"/>
  <c r="M293" i="1" s="1"/>
  <c r="L291" i="1"/>
  <c r="L293" i="1" s="1"/>
  <c r="K291" i="1"/>
  <c r="K293" i="1" s="1"/>
  <c r="J291" i="1"/>
  <c r="J293" i="1" s="1"/>
  <c r="I291" i="1"/>
  <c r="I293" i="1" s="1"/>
  <c r="H291" i="1"/>
  <c r="H293" i="1" s="1"/>
  <c r="G291" i="1"/>
  <c r="G293" i="1" s="1"/>
  <c r="F291" i="1"/>
  <c r="F293" i="1" s="1"/>
  <c r="E291" i="1"/>
  <c r="E293" i="1" s="1"/>
  <c r="AN289" i="1"/>
  <c r="AO289" i="1" s="1"/>
  <c r="AP289" i="1" s="1"/>
  <c r="AN267" i="1"/>
  <c r="AO267" i="1" s="1"/>
  <c r="AP267" i="1" s="1"/>
  <c r="AN266" i="1"/>
  <c r="AM266" i="1"/>
  <c r="AL266" i="1"/>
  <c r="AN265" i="1"/>
  <c r="AM265" i="1"/>
  <c r="AL265" i="1"/>
  <c r="AK265" i="1"/>
  <c r="AJ265" i="1"/>
  <c r="AI265" i="1"/>
  <c r="AH265" i="1"/>
  <c r="AN264" i="1"/>
  <c r="AM264" i="1"/>
  <c r="AL264" i="1"/>
  <c r="AK264" i="1"/>
  <c r="AJ264" i="1"/>
  <c r="AI264" i="1"/>
  <c r="AH264" i="1"/>
  <c r="AG264" i="1"/>
  <c r="AF264" i="1"/>
  <c r="AE264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Z263" i="1"/>
  <c r="Y263" i="1"/>
  <c r="X263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Z262" i="1"/>
  <c r="Y262" i="1"/>
  <c r="X262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Z261" i="1"/>
  <c r="Y261" i="1"/>
  <c r="X261" i="1"/>
  <c r="W261" i="1"/>
  <c r="V261" i="1"/>
  <c r="U261" i="1"/>
  <c r="T261" i="1"/>
  <c r="S261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Z260" i="1"/>
  <c r="Y260" i="1"/>
  <c r="X260" i="1"/>
  <c r="W260" i="1"/>
  <c r="V260" i="1"/>
  <c r="U260" i="1"/>
  <c r="T260" i="1"/>
  <c r="S260" i="1"/>
  <c r="R260" i="1"/>
  <c r="Q260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Z259" i="1"/>
  <c r="Y259" i="1"/>
  <c r="X259" i="1"/>
  <c r="W259" i="1"/>
  <c r="V259" i="1"/>
  <c r="U259" i="1"/>
  <c r="T259" i="1"/>
  <c r="S259" i="1"/>
  <c r="R259" i="1"/>
  <c r="Q259" i="1"/>
  <c r="P259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AP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O234" i="1"/>
  <c r="AA234" i="1" s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AM205" i="1"/>
  <c r="AL205" i="1"/>
  <c r="AK205" i="1"/>
  <c r="AJ205" i="1"/>
  <c r="AI205" i="1"/>
  <c r="AH205" i="1"/>
  <c r="AG205" i="1"/>
  <c r="AF205" i="1"/>
  <c r="AE205" i="1"/>
  <c r="AD205" i="1"/>
  <c r="AC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AH204" i="1"/>
  <c r="AG204" i="1"/>
  <c r="AF204" i="1"/>
  <c r="AE204" i="1"/>
  <c r="AD204" i="1"/>
  <c r="AC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AH203" i="1"/>
  <c r="AG203" i="1"/>
  <c r="AF203" i="1"/>
  <c r="AE203" i="1"/>
  <c r="AD203" i="1"/>
  <c r="AC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AG202" i="1"/>
  <c r="AF202" i="1"/>
  <c r="AE202" i="1"/>
  <c r="AD202" i="1"/>
  <c r="AC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AG201" i="1"/>
  <c r="AF201" i="1"/>
  <c r="AE201" i="1"/>
  <c r="AD201" i="1"/>
  <c r="AC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AG200" i="1"/>
  <c r="AF200" i="1"/>
  <c r="AE200" i="1"/>
  <c r="AD200" i="1"/>
  <c r="AC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AF199" i="1"/>
  <c r="AE199" i="1"/>
  <c r="AD199" i="1"/>
  <c r="AC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AF198" i="1"/>
  <c r="AE198" i="1"/>
  <c r="AD198" i="1"/>
  <c r="AC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AF197" i="1"/>
  <c r="AE197" i="1"/>
  <c r="AD197" i="1"/>
  <c r="AC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AF196" i="1"/>
  <c r="AE196" i="1"/>
  <c r="AD196" i="1"/>
  <c r="AC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AF195" i="1"/>
  <c r="AE195" i="1"/>
  <c r="AD195" i="1"/>
  <c r="AC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AE194" i="1"/>
  <c r="AD194" i="1"/>
  <c r="AC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AD193" i="1"/>
  <c r="AC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AD192" i="1"/>
  <c r="AC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AD191" i="1"/>
  <c r="AC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86" i="1"/>
  <c r="M186" i="1"/>
  <c r="M188" i="1" s="1"/>
  <c r="L186" i="1"/>
  <c r="L188" i="1" s="1"/>
  <c r="K186" i="1"/>
  <c r="K188" i="1" s="1"/>
  <c r="J186" i="1"/>
  <c r="J188" i="1" s="1"/>
  <c r="I186" i="1"/>
  <c r="I188" i="1" s="1"/>
  <c r="H186" i="1"/>
  <c r="H188" i="1" s="1"/>
  <c r="G186" i="1"/>
  <c r="G188" i="1" s="1"/>
  <c r="F186" i="1"/>
  <c r="F188" i="1" s="1"/>
  <c r="E186" i="1"/>
  <c r="E188" i="1" s="1"/>
  <c r="AN160" i="1"/>
  <c r="AO160" i="1" s="1"/>
  <c r="AP160" i="1" s="1"/>
  <c r="AN157" i="1"/>
  <c r="AM157" i="1"/>
  <c r="AL157" i="1"/>
  <c r="AN156" i="1"/>
  <c r="AM156" i="1"/>
  <c r="AL156" i="1"/>
  <c r="AK156" i="1"/>
  <c r="AN155" i="1"/>
  <c r="AM155" i="1"/>
  <c r="AL155" i="1"/>
  <c r="AK155" i="1"/>
  <c r="AJ155" i="1"/>
  <c r="AI155" i="1"/>
  <c r="AH155" i="1"/>
  <c r="AN154" i="1"/>
  <c r="AM154" i="1"/>
  <c r="AL154" i="1"/>
  <c r="AK154" i="1"/>
  <c r="AJ154" i="1"/>
  <c r="AI154" i="1"/>
  <c r="AH154" i="1"/>
  <c r="AN153" i="1"/>
  <c r="AM153" i="1"/>
  <c r="AL153" i="1"/>
  <c r="AK153" i="1"/>
  <c r="AJ153" i="1"/>
  <c r="AI153" i="1"/>
  <c r="AH153" i="1"/>
  <c r="AN152" i="1"/>
  <c r="AM152" i="1"/>
  <c r="AL152" i="1"/>
  <c r="AK152" i="1"/>
  <c r="AJ152" i="1"/>
  <c r="AI152" i="1"/>
  <c r="AH152" i="1"/>
  <c r="AN151" i="1"/>
  <c r="AM151" i="1"/>
  <c r="AL151" i="1"/>
  <c r="AK151" i="1"/>
  <c r="AJ151" i="1"/>
  <c r="AI151" i="1"/>
  <c r="AH151" i="1"/>
  <c r="AN150" i="1"/>
  <c r="AM150" i="1"/>
  <c r="AL150" i="1"/>
  <c r="AK150" i="1"/>
  <c r="AJ150" i="1"/>
  <c r="AI150" i="1"/>
  <c r="AH150" i="1"/>
  <c r="AN149" i="1"/>
  <c r="AM149" i="1"/>
  <c r="AL149" i="1"/>
  <c r="AK149" i="1"/>
  <c r="AJ149" i="1"/>
  <c r="AI149" i="1"/>
  <c r="AH149" i="1"/>
  <c r="AN148" i="1"/>
  <c r="AM148" i="1"/>
  <c r="AL148" i="1"/>
  <c r="AK148" i="1"/>
  <c r="AJ148" i="1"/>
  <c r="AI148" i="1"/>
  <c r="AH148" i="1"/>
  <c r="AN147" i="1"/>
  <c r="AM147" i="1"/>
  <c r="AL147" i="1"/>
  <c r="AK147" i="1"/>
  <c r="AJ147" i="1"/>
  <c r="AI147" i="1"/>
  <c r="AH147" i="1"/>
  <c r="AG147" i="1"/>
  <c r="AN146" i="1"/>
  <c r="AM146" i="1"/>
  <c r="AL146" i="1"/>
  <c r="AK146" i="1"/>
  <c r="AJ146" i="1"/>
  <c r="AI146" i="1"/>
  <c r="AH146" i="1"/>
  <c r="AG146" i="1"/>
  <c r="AF146" i="1"/>
  <c r="AE146" i="1"/>
  <c r="AD146" i="1"/>
  <c r="AN145" i="1"/>
  <c r="AM145" i="1"/>
  <c r="AL145" i="1"/>
  <c r="AK145" i="1"/>
  <c r="AJ145" i="1"/>
  <c r="AI145" i="1"/>
  <c r="AH145" i="1"/>
  <c r="AG145" i="1"/>
  <c r="AF145" i="1"/>
  <c r="AE145" i="1"/>
  <c r="AD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Z143" i="1"/>
  <c r="AA143" i="1" s="1"/>
  <c r="AB143" i="1" s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Z142" i="1"/>
  <c r="Y142" i="1"/>
  <c r="X142" i="1"/>
  <c r="W142" i="1"/>
  <c r="V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Z141" i="1"/>
  <c r="Y141" i="1"/>
  <c r="X141" i="1"/>
  <c r="W141" i="1"/>
  <c r="V141" i="1"/>
  <c r="U141" i="1"/>
  <c r="T141" i="1"/>
  <c r="S141" i="1"/>
  <c r="R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Z140" i="1"/>
  <c r="Y140" i="1"/>
  <c r="X140" i="1"/>
  <c r="W140" i="1"/>
  <c r="V140" i="1"/>
  <c r="U140" i="1"/>
  <c r="T140" i="1"/>
  <c r="S140" i="1"/>
  <c r="R140" i="1"/>
  <c r="Q140" i="1"/>
  <c r="P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Z139" i="1"/>
  <c r="Y139" i="1"/>
  <c r="X139" i="1"/>
  <c r="W139" i="1"/>
  <c r="V139" i="1"/>
  <c r="U139" i="1"/>
  <c r="T139" i="1"/>
  <c r="S139" i="1"/>
  <c r="R139" i="1"/>
  <c r="Q139" i="1"/>
  <c r="P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AM134" i="1"/>
  <c r="AL134" i="1"/>
  <c r="AK134" i="1"/>
  <c r="AJ134" i="1"/>
  <c r="AI134" i="1"/>
  <c r="AH134" i="1"/>
  <c r="AG134" i="1"/>
  <c r="AF134" i="1"/>
  <c r="AE134" i="1"/>
  <c r="AD134" i="1"/>
  <c r="AC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AM130" i="1"/>
  <c r="AL130" i="1"/>
  <c r="AK130" i="1"/>
  <c r="AJ130" i="1"/>
  <c r="AI130" i="1"/>
  <c r="AH130" i="1"/>
  <c r="AG130" i="1"/>
  <c r="AF130" i="1"/>
  <c r="AE130" i="1"/>
  <c r="AD130" i="1"/>
  <c r="AC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AK129" i="1"/>
  <c r="AJ129" i="1"/>
  <c r="AI129" i="1"/>
  <c r="AH129" i="1"/>
  <c r="AG129" i="1"/>
  <c r="AF129" i="1"/>
  <c r="AE129" i="1"/>
  <c r="AD129" i="1"/>
  <c r="AC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AK128" i="1"/>
  <c r="AJ128" i="1"/>
  <c r="AI128" i="1"/>
  <c r="AH128" i="1"/>
  <c r="AG128" i="1"/>
  <c r="AF128" i="1"/>
  <c r="AE128" i="1"/>
  <c r="AD128" i="1"/>
  <c r="AC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AJ127" i="1"/>
  <c r="AI127" i="1"/>
  <c r="AH127" i="1"/>
  <c r="AG127" i="1"/>
  <c r="AF127" i="1"/>
  <c r="AE127" i="1"/>
  <c r="AD127" i="1"/>
  <c r="AC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AH126" i="1"/>
  <c r="AG126" i="1"/>
  <c r="AF126" i="1"/>
  <c r="AE126" i="1"/>
  <c r="AD126" i="1"/>
  <c r="AC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AG125" i="1"/>
  <c r="AF125" i="1"/>
  <c r="AE125" i="1"/>
  <c r="AD125" i="1"/>
  <c r="AC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AD124" i="1"/>
  <c r="AC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AD123" i="1"/>
  <c r="AC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U122" i="1"/>
  <c r="T122" i="1"/>
  <c r="S122" i="1"/>
  <c r="R122" i="1"/>
  <c r="Q122" i="1"/>
  <c r="P122" i="1"/>
  <c r="O122" i="1"/>
  <c r="S121" i="1"/>
  <c r="R121" i="1"/>
  <c r="Q121" i="1"/>
  <c r="P121" i="1"/>
  <c r="O121" i="1"/>
  <c r="P120" i="1"/>
  <c r="O120" i="1"/>
  <c r="O119" i="1"/>
  <c r="AA119" i="1" s="1"/>
  <c r="O118" i="1"/>
  <c r="AA118" i="1" s="1"/>
  <c r="O117" i="1"/>
  <c r="AA117" i="1" s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B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M88" i="1" s="1"/>
  <c r="L86" i="1"/>
  <c r="L88" i="1" s="1"/>
  <c r="K86" i="1"/>
  <c r="K88" i="1" s="1"/>
  <c r="J86" i="1"/>
  <c r="J88" i="1" s="1"/>
  <c r="I86" i="1"/>
  <c r="I88" i="1" s="1"/>
  <c r="H86" i="1"/>
  <c r="H88" i="1" s="1"/>
  <c r="G86" i="1"/>
  <c r="G88" i="1" s="1"/>
  <c r="F86" i="1"/>
  <c r="F88" i="1" s="1"/>
  <c r="AN66" i="1"/>
  <c r="AM66" i="1"/>
  <c r="AL66" i="1"/>
  <c r="AK66" i="1"/>
  <c r="AJ66" i="1"/>
  <c r="AI66" i="1"/>
  <c r="AH66" i="1"/>
  <c r="AG66" i="1"/>
  <c r="AF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Z65" i="1"/>
  <c r="Z86" i="1" s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A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A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A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A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A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A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A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A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A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A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A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A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A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A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A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A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A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A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A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A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A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A43" i="1"/>
  <c r="AC42" i="1"/>
  <c r="AA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A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A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A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A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A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A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A35" i="1"/>
  <c r="AA34" i="1"/>
  <c r="D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A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A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A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A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A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A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A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A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A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A24" i="1"/>
  <c r="AJ23" i="1"/>
  <c r="AI23" i="1"/>
  <c r="AH23" i="1"/>
  <c r="AG23" i="1"/>
  <c r="AF23" i="1"/>
  <c r="AE23" i="1"/>
  <c r="AD23" i="1"/>
  <c r="AC23" i="1"/>
  <c r="AA23" i="1"/>
  <c r="AF22" i="1"/>
  <c r="AE22" i="1"/>
  <c r="AD22" i="1"/>
  <c r="AC22" i="1"/>
  <c r="AA22" i="1"/>
  <c r="AF21" i="1"/>
  <c r="AE21" i="1"/>
  <c r="AD21" i="1"/>
  <c r="AC21" i="1"/>
  <c r="AA21" i="1"/>
  <c r="AE20" i="1"/>
  <c r="AD20" i="1"/>
  <c r="AC20" i="1"/>
  <c r="AA20" i="1"/>
  <c r="AE19" i="1"/>
  <c r="AD19" i="1"/>
  <c r="AC19" i="1"/>
  <c r="AA19" i="1"/>
  <c r="AD18" i="1"/>
  <c r="AC18" i="1"/>
  <c r="AA18" i="1"/>
  <c r="AD17" i="1"/>
  <c r="AC17" i="1"/>
  <c r="AA17" i="1"/>
  <c r="AD16" i="1"/>
  <c r="AC16" i="1"/>
  <c r="AA16" i="1"/>
  <c r="AD15" i="1"/>
  <c r="AC15" i="1"/>
  <c r="AA15" i="1"/>
  <c r="AD14" i="1"/>
  <c r="AC14" i="1"/>
  <c r="AA14" i="1"/>
  <c r="AA13" i="1"/>
  <c r="AO13" i="1" s="1"/>
  <c r="AP13" i="1" s="1"/>
  <c r="AD12" i="1"/>
  <c r="AC12" i="1"/>
  <c r="AA12" i="1"/>
  <c r="AD11" i="1"/>
  <c r="AC11" i="1"/>
  <c r="AA11" i="1"/>
  <c r="AC10" i="1"/>
  <c r="AA10" i="1"/>
  <c r="AC9" i="1"/>
  <c r="AA9" i="1"/>
  <c r="AC8" i="1"/>
  <c r="AA8" i="1"/>
  <c r="D86" i="1" l="1"/>
  <c r="D88" i="1" s="1"/>
  <c r="AK337" i="1"/>
  <c r="D525" i="1"/>
  <c r="D527" i="1" s="1"/>
  <c r="AQ185" i="1"/>
  <c r="AY185" i="1"/>
  <c r="AZ185" i="1"/>
  <c r="AQ563" i="1"/>
  <c r="AU563" i="1"/>
  <c r="AZ563" i="1"/>
  <c r="AV563" i="1"/>
  <c r="BA563" i="1"/>
  <c r="AW563" i="1"/>
  <c r="AS563" i="1"/>
  <c r="BB563" i="1"/>
  <c r="AX563" i="1"/>
  <c r="AQ290" i="1"/>
  <c r="AR290" i="1"/>
  <c r="AR563" i="1"/>
  <c r="AT563" i="1"/>
  <c r="AY563" i="1"/>
  <c r="AV185" i="1"/>
  <c r="AS185" i="1"/>
  <c r="AR185" i="1"/>
  <c r="BA185" i="1"/>
  <c r="AW185" i="1"/>
  <c r="AX185" i="1"/>
  <c r="BB185" i="1"/>
  <c r="AU185" i="1"/>
  <c r="AT185" i="1"/>
  <c r="BC158" i="1"/>
  <c r="BD158" i="1" s="1"/>
  <c r="BC67" i="1"/>
  <c r="BD67" i="1" s="1"/>
  <c r="AU290" i="1"/>
  <c r="BA290" i="1"/>
  <c r="AZ361" i="1"/>
  <c r="AV361" i="1"/>
  <c r="AR361" i="1"/>
  <c r="AY360" i="1"/>
  <c r="AU360" i="1"/>
  <c r="AZ337" i="1"/>
  <c r="AV337" i="1"/>
  <c r="AR337" i="1"/>
  <c r="AQ361" i="1"/>
  <c r="AQ337" i="1"/>
  <c r="BA361" i="1"/>
  <c r="AW361" i="1"/>
  <c r="AS361" i="1"/>
  <c r="AZ360" i="1"/>
  <c r="AV360" i="1"/>
  <c r="AR360" i="1"/>
  <c r="BA337" i="1"/>
  <c r="AW337" i="1"/>
  <c r="AS337" i="1"/>
  <c r="BB361" i="1"/>
  <c r="AX361" i="1"/>
  <c r="AT361" i="1"/>
  <c r="BA360" i="1"/>
  <c r="AW360" i="1"/>
  <c r="AS360" i="1"/>
  <c r="BB337" i="1"/>
  <c r="AX337" i="1"/>
  <c r="AT337" i="1"/>
  <c r="AY361" i="1"/>
  <c r="AU361" i="1"/>
  <c r="BB360" i="1"/>
  <c r="AX360" i="1"/>
  <c r="AT360" i="1"/>
  <c r="AY337" i="1"/>
  <c r="AU337" i="1"/>
  <c r="AQ360" i="1"/>
  <c r="AT603" i="1"/>
  <c r="AY603" i="1"/>
  <c r="AU603" i="1"/>
  <c r="AS290" i="1"/>
  <c r="AZ603" i="1"/>
  <c r="AV603" i="1"/>
  <c r="AR603" i="1"/>
  <c r="AZ290" i="1"/>
  <c r="AQ603" i="1"/>
  <c r="AS603" i="1"/>
  <c r="BA603" i="1"/>
  <c r="AW603" i="1"/>
  <c r="AX603" i="1"/>
  <c r="BB603" i="1"/>
  <c r="AW290" i="1"/>
  <c r="AY290" i="1"/>
  <c r="AV290" i="1"/>
  <c r="AX290" i="1"/>
  <c r="BB290" i="1"/>
  <c r="AT290" i="1"/>
  <c r="Y186" i="1"/>
  <c r="AJ186" i="1"/>
  <c r="AO363" i="1"/>
  <c r="AP363" i="1" s="1"/>
  <c r="AO367" i="1"/>
  <c r="AP367" i="1" s="1"/>
  <c r="AO371" i="1"/>
  <c r="AP371" i="1" s="1"/>
  <c r="AO375" i="1"/>
  <c r="AP375" i="1" s="1"/>
  <c r="AO376" i="1"/>
  <c r="AP376" i="1" s="1"/>
  <c r="AO380" i="1"/>
  <c r="AP380" i="1" s="1"/>
  <c r="AO384" i="1"/>
  <c r="AP384" i="1" s="1"/>
  <c r="AO388" i="1"/>
  <c r="AP388" i="1" s="1"/>
  <c r="AO392" i="1"/>
  <c r="AP392" i="1" s="1"/>
  <c r="AO396" i="1"/>
  <c r="AP396" i="1" s="1"/>
  <c r="AO400" i="1"/>
  <c r="AP400" i="1" s="1"/>
  <c r="AO404" i="1"/>
  <c r="AP404" i="1" s="1"/>
  <c r="AO408" i="1"/>
  <c r="AP408" i="1" s="1"/>
  <c r="AO412" i="1"/>
  <c r="AP412" i="1" s="1"/>
  <c r="AO416" i="1"/>
  <c r="AP416" i="1" s="1"/>
  <c r="AO420" i="1"/>
  <c r="AP420" i="1" s="1"/>
  <c r="AO424" i="1"/>
  <c r="AP424" i="1" s="1"/>
  <c r="AO428" i="1"/>
  <c r="AP428" i="1" s="1"/>
  <c r="AO432" i="1"/>
  <c r="AP432" i="1" s="1"/>
  <c r="AO436" i="1"/>
  <c r="AP436" i="1" s="1"/>
  <c r="AO440" i="1"/>
  <c r="AP440" i="1" s="1"/>
  <c r="AO444" i="1"/>
  <c r="AP444" i="1" s="1"/>
  <c r="AO448" i="1"/>
  <c r="AP448" i="1" s="1"/>
  <c r="AO452" i="1"/>
  <c r="AP452" i="1" s="1"/>
  <c r="AO456" i="1"/>
  <c r="AP456" i="1" s="1"/>
  <c r="AO460" i="1"/>
  <c r="AP460" i="1" s="1"/>
  <c r="AO464" i="1"/>
  <c r="AP464" i="1" s="1"/>
  <c r="AO468" i="1"/>
  <c r="AP468" i="1" s="1"/>
  <c r="AO472" i="1"/>
  <c r="AP472" i="1" s="1"/>
  <c r="AO476" i="1"/>
  <c r="AP476" i="1" s="1"/>
  <c r="AO480" i="1"/>
  <c r="AP480" i="1" s="1"/>
  <c r="AO481" i="1"/>
  <c r="AP481" i="1" s="1"/>
  <c r="AO482" i="1"/>
  <c r="AP482" i="1" s="1"/>
  <c r="AO483" i="1"/>
  <c r="AP483" i="1" s="1"/>
  <c r="AO484" i="1"/>
  <c r="AP484" i="1" s="1"/>
  <c r="AO485" i="1"/>
  <c r="AP485" i="1" s="1"/>
  <c r="Y564" i="1"/>
  <c r="Y566" i="1" s="1"/>
  <c r="BC498" i="1"/>
  <c r="BD498" i="1" s="1"/>
  <c r="BC499" i="1"/>
  <c r="BD499" i="1" s="1"/>
  <c r="BC500" i="1"/>
  <c r="BD500" i="1" s="1"/>
  <c r="BC501" i="1"/>
  <c r="BD501" i="1" s="1"/>
  <c r="BC497" i="1"/>
  <c r="BD497" i="1" s="1"/>
  <c r="AO148" i="1"/>
  <c r="AP148" i="1" s="1"/>
  <c r="AK34" i="1"/>
  <c r="AK86" i="1" s="1"/>
  <c r="AN291" i="1"/>
  <c r="AC361" i="1"/>
  <c r="AN361" i="1"/>
  <c r="Z564" i="1"/>
  <c r="Z566" i="1" s="1"/>
  <c r="AA120" i="1"/>
  <c r="AK361" i="1"/>
  <c r="BC296" i="1"/>
  <c r="Q186" i="1"/>
  <c r="T186" i="1"/>
  <c r="AA124" i="1"/>
  <c r="AO124" i="1" s="1"/>
  <c r="AF361" i="1"/>
  <c r="K580" i="1"/>
  <c r="K604" i="1" s="1"/>
  <c r="K606" i="1" s="1"/>
  <c r="AJ34" i="1"/>
  <c r="AJ86" i="1" s="1"/>
  <c r="AO16" i="1"/>
  <c r="BC16" i="1" s="1"/>
  <c r="BD16" i="1" s="1"/>
  <c r="AC34" i="1"/>
  <c r="AC86" i="1" s="1"/>
  <c r="AN34" i="1"/>
  <c r="AN86" i="1" s="1"/>
  <c r="AO42" i="1"/>
  <c r="AP42" i="1" s="1"/>
  <c r="AB186" i="1"/>
  <c r="AF360" i="1"/>
  <c r="AJ361" i="1"/>
  <c r="AO496" i="1"/>
  <c r="AO305" i="1"/>
  <c r="AO309" i="1"/>
  <c r="AO313" i="1"/>
  <c r="AO314" i="1"/>
  <c r="AO318" i="1"/>
  <c r="AO322" i="1"/>
  <c r="AO326" i="1"/>
  <c r="AO330" i="1"/>
  <c r="AO334" i="1"/>
  <c r="AO341" i="1"/>
  <c r="AO345" i="1"/>
  <c r="AO349" i="1"/>
  <c r="AO353" i="1"/>
  <c r="AO357" i="1"/>
  <c r="AC360" i="1"/>
  <c r="AN360" i="1"/>
  <c r="AK360" i="1"/>
  <c r="AO15" i="1"/>
  <c r="AP15" i="1" s="1"/>
  <c r="AO19" i="1"/>
  <c r="BC19" i="1" s="1"/>
  <c r="BD19" i="1" s="1"/>
  <c r="AF34" i="1"/>
  <c r="AF86" i="1" s="1"/>
  <c r="AO66" i="1"/>
  <c r="AP66" i="1" s="1"/>
  <c r="AA202" i="1"/>
  <c r="AO202" i="1" s="1"/>
  <c r="AP202" i="1" s="1"/>
  <c r="AJ360" i="1"/>
  <c r="AO488" i="1"/>
  <c r="AO490" i="1"/>
  <c r="AO492" i="1"/>
  <c r="AO495" i="1"/>
  <c r="AC564" i="1"/>
  <c r="AH564" i="1"/>
  <c r="AL564" i="1"/>
  <c r="AO541" i="1"/>
  <c r="AO545" i="1"/>
  <c r="AO548" i="1"/>
  <c r="AO549" i="1"/>
  <c r="AO552" i="1"/>
  <c r="AO553" i="1"/>
  <c r="AO556" i="1"/>
  <c r="X564" i="1"/>
  <c r="X566" i="1" s="1"/>
  <c r="AO559" i="1"/>
  <c r="AP559" i="1" s="1"/>
  <c r="AO569" i="1"/>
  <c r="AF604" i="1"/>
  <c r="AJ604" i="1"/>
  <c r="AN604" i="1"/>
  <c r="AO572" i="1"/>
  <c r="AO573" i="1"/>
  <c r="AO576" i="1"/>
  <c r="AO577" i="1"/>
  <c r="AO584" i="1"/>
  <c r="AO588" i="1"/>
  <c r="AO592" i="1"/>
  <c r="AO596" i="1"/>
  <c r="AO600" i="1"/>
  <c r="BC234" i="1"/>
  <c r="BD234" i="1" s="1"/>
  <c r="R291" i="1"/>
  <c r="V291" i="1"/>
  <c r="AJ291" i="1"/>
  <c r="BC267" i="1"/>
  <c r="BD267" i="1" s="1"/>
  <c r="AA208" i="1"/>
  <c r="AO208" i="1" s="1"/>
  <c r="AA209" i="1"/>
  <c r="AO209" i="1" s="1"/>
  <c r="AA210" i="1"/>
  <c r="AO210" i="1" s="1"/>
  <c r="AA211" i="1"/>
  <c r="AO211" i="1" s="1"/>
  <c r="AA212" i="1"/>
  <c r="AO212" i="1" s="1"/>
  <c r="AP212" i="1" s="1"/>
  <c r="AA213" i="1"/>
  <c r="AO213" i="1" s="1"/>
  <c r="AP213" i="1" s="1"/>
  <c r="AA214" i="1"/>
  <c r="AO214" i="1" s="1"/>
  <c r="AA215" i="1"/>
  <c r="AO215" i="1" s="1"/>
  <c r="AA216" i="1"/>
  <c r="AO216" i="1" s="1"/>
  <c r="AA217" i="1"/>
  <c r="AO217" i="1" s="1"/>
  <c r="AP217" i="1" s="1"/>
  <c r="AA218" i="1"/>
  <c r="AO218" i="1" s="1"/>
  <c r="AA219" i="1"/>
  <c r="AO219" i="1" s="1"/>
  <c r="AP219" i="1" s="1"/>
  <c r="AA220" i="1"/>
  <c r="AO220" i="1" s="1"/>
  <c r="AP220" i="1" s="1"/>
  <c r="AA221" i="1"/>
  <c r="AO221" i="1" s="1"/>
  <c r="AA222" i="1"/>
  <c r="AO222" i="1" s="1"/>
  <c r="AA223" i="1"/>
  <c r="AO223" i="1" s="1"/>
  <c r="AA224" i="1"/>
  <c r="AO224" i="1" s="1"/>
  <c r="AP224" i="1" s="1"/>
  <c r="AA225" i="1"/>
  <c r="AO225" i="1" s="1"/>
  <c r="AA226" i="1"/>
  <c r="AO226" i="1" s="1"/>
  <c r="AA227" i="1"/>
  <c r="AO227" i="1" s="1"/>
  <c r="BC160" i="1"/>
  <c r="BD160" i="1" s="1"/>
  <c r="AA142" i="1"/>
  <c r="AO142" i="1" s="1"/>
  <c r="AP142" i="1" s="1"/>
  <c r="AA206" i="1"/>
  <c r="AO206" i="1" s="1"/>
  <c r="AP206" i="1" s="1"/>
  <c r="AA207" i="1"/>
  <c r="AO207" i="1" s="1"/>
  <c r="AP207" i="1" s="1"/>
  <c r="AO22" i="1"/>
  <c r="AP22" i="1" s="1"/>
  <c r="AO10" i="1"/>
  <c r="BC10" i="1" s="1"/>
  <c r="BD10" i="1" s="1"/>
  <c r="AO12" i="1"/>
  <c r="AP12" i="1" s="1"/>
  <c r="AO14" i="1"/>
  <c r="AP14" i="1" s="1"/>
  <c r="AO35" i="1"/>
  <c r="AP35" i="1" s="1"/>
  <c r="AO36" i="1"/>
  <c r="AP36" i="1" s="1"/>
  <c r="AO39" i="1"/>
  <c r="AP39" i="1" s="1"/>
  <c r="AO43" i="1"/>
  <c r="AP43" i="1" s="1"/>
  <c r="AO47" i="1"/>
  <c r="AP47" i="1" s="1"/>
  <c r="AO51" i="1"/>
  <c r="AP51" i="1" s="1"/>
  <c r="AO55" i="1"/>
  <c r="AP55" i="1" s="1"/>
  <c r="AO59" i="1"/>
  <c r="AP59" i="1" s="1"/>
  <c r="AO63" i="1"/>
  <c r="AP63" i="1" s="1"/>
  <c r="AO9" i="1"/>
  <c r="BC9" i="1" s="1"/>
  <c r="BD9" i="1" s="1"/>
  <c r="AO23" i="1"/>
  <c r="AP23" i="1" s="1"/>
  <c r="AO26" i="1"/>
  <c r="AP26" i="1" s="1"/>
  <c r="AO27" i="1"/>
  <c r="AP27" i="1" s="1"/>
  <c r="AO30" i="1"/>
  <c r="AP30" i="1" s="1"/>
  <c r="AO18" i="1"/>
  <c r="AO20" i="1"/>
  <c r="AO21" i="1"/>
  <c r="AO25" i="1"/>
  <c r="AO29" i="1"/>
  <c r="BC29" i="1" s="1"/>
  <c r="BD29" i="1" s="1"/>
  <c r="AO33" i="1"/>
  <c r="AO38" i="1"/>
  <c r="AO44" i="1"/>
  <c r="AO48" i="1"/>
  <c r="AO52" i="1"/>
  <c r="AO56" i="1"/>
  <c r="AO60" i="1"/>
  <c r="AO61" i="1"/>
  <c r="AO64" i="1"/>
  <c r="AA122" i="1"/>
  <c r="AA123" i="1"/>
  <c r="AO123" i="1" s="1"/>
  <c r="BC123" i="1" s="1"/>
  <c r="BD123" i="1" s="1"/>
  <c r="AC186" i="1"/>
  <c r="AA125" i="1"/>
  <c r="AO125" i="1" s="1"/>
  <c r="AG186" i="1"/>
  <c r="AA129" i="1"/>
  <c r="AO129" i="1" s="1"/>
  <c r="AA131" i="1"/>
  <c r="AO131" i="1" s="1"/>
  <c r="AA132" i="1"/>
  <c r="AO132" i="1" s="1"/>
  <c r="AA133" i="1"/>
  <c r="AO133" i="1" s="1"/>
  <c r="AP133" i="1" s="1"/>
  <c r="AA134" i="1"/>
  <c r="AO134" i="1" s="1"/>
  <c r="AO143" i="1"/>
  <c r="AO149" i="1"/>
  <c r="AO151" i="1"/>
  <c r="AP151" i="1" s="1"/>
  <c r="AA195" i="1"/>
  <c r="AO195" i="1" s="1"/>
  <c r="AP195" i="1" s="1"/>
  <c r="AA196" i="1"/>
  <c r="AO196" i="1" s="1"/>
  <c r="AP196" i="1" s="1"/>
  <c r="AA197" i="1"/>
  <c r="AO197" i="1" s="1"/>
  <c r="AP197" i="1" s="1"/>
  <c r="AA198" i="1"/>
  <c r="AO198" i="1" s="1"/>
  <c r="AP198" i="1" s="1"/>
  <c r="AA199" i="1"/>
  <c r="AO199" i="1" s="1"/>
  <c r="AP199" i="1" s="1"/>
  <c r="AA200" i="1"/>
  <c r="AO200" i="1" s="1"/>
  <c r="AP200" i="1" s="1"/>
  <c r="AG291" i="1"/>
  <c r="AH291" i="1"/>
  <c r="AL291" i="1"/>
  <c r="M525" i="1"/>
  <c r="M527" i="1" s="1"/>
  <c r="AO306" i="1"/>
  <c r="AO310" i="1"/>
  <c r="AO315" i="1"/>
  <c r="AO319" i="1"/>
  <c r="AO323" i="1"/>
  <c r="AO327" i="1"/>
  <c r="AO331" i="1"/>
  <c r="AO335" i="1"/>
  <c r="AO338" i="1"/>
  <c r="AO342" i="1"/>
  <c r="AO346" i="1"/>
  <c r="AO350" i="1"/>
  <c r="AO354" i="1"/>
  <c r="AO358" i="1"/>
  <c r="AO364" i="1"/>
  <c r="AO368" i="1"/>
  <c r="AO372" i="1"/>
  <c r="AO377" i="1"/>
  <c r="AO381" i="1"/>
  <c r="AO385" i="1"/>
  <c r="AO389" i="1"/>
  <c r="AO393" i="1"/>
  <c r="AO397" i="1"/>
  <c r="AO401" i="1"/>
  <c r="AO405" i="1"/>
  <c r="AO409" i="1"/>
  <c r="AO413" i="1"/>
  <c r="AO417" i="1"/>
  <c r="AO421" i="1"/>
  <c r="AO425" i="1"/>
  <c r="AO429" i="1"/>
  <c r="AO433" i="1"/>
  <c r="AO437" i="1"/>
  <c r="AO441" i="1"/>
  <c r="AO445" i="1"/>
  <c r="AO449" i="1"/>
  <c r="AO453" i="1"/>
  <c r="AO457" i="1"/>
  <c r="AO461" i="1"/>
  <c r="AO465" i="1"/>
  <c r="AO469" i="1"/>
  <c r="AO473" i="1"/>
  <c r="AO477" i="1"/>
  <c r="AO486" i="1"/>
  <c r="AO493" i="1"/>
  <c r="AO530" i="1"/>
  <c r="AP530" i="1" s="1"/>
  <c r="AO531" i="1"/>
  <c r="AF564" i="1"/>
  <c r="AJ564" i="1"/>
  <c r="AN564" i="1"/>
  <c r="AO535" i="1"/>
  <c r="AP535" i="1" s="1"/>
  <c r="AO539" i="1"/>
  <c r="AO543" i="1"/>
  <c r="AO547" i="1"/>
  <c r="AO551" i="1"/>
  <c r="AO555" i="1"/>
  <c r="AP555" i="1" s="1"/>
  <c r="AO560" i="1"/>
  <c r="AD604" i="1"/>
  <c r="AH604" i="1"/>
  <c r="AL604" i="1"/>
  <c r="AO570" i="1"/>
  <c r="AO571" i="1"/>
  <c r="AO574" i="1"/>
  <c r="AO575" i="1"/>
  <c r="AO578" i="1"/>
  <c r="AO579" i="1"/>
  <c r="AS34" i="1"/>
  <c r="AS85" i="1" s="1"/>
  <c r="AW34" i="1"/>
  <c r="AW85" i="1" s="1"/>
  <c r="BA34" i="1"/>
  <c r="BA85" i="1" s="1"/>
  <c r="AO17" i="1"/>
  <c r="AO24" i="1"/>
  <c r="AO28" i="1"/>
  <c r="AO32" i="1"/>
  <c r="AO37" i="1"/>
  <c r="AO40" i="1"/>
  <c r="AO41" i="1"/>
  <c r="P186" i="1"/>
  <c r="U186" i="1"/>
  <c r="V186" i="1"/>
  <c r="Z186" i="1"/>
  <c r="AF186" i="1"/>
  <c r="AA127" i="1"/>
  <c r="AO127" i="1" s="1"/>
  <c r="AA128" i="1"/>
  <c r="AO128" i="1" s="1"/>
  <c r="AK186" i="1"/>
  <c r="AN186" i="1"/>
  <c r="AA135" i="1"/>
  <c r="AO135" i="1" s="1"/>
  <c r="AP135" i="1" s="1"/>
  <c r="AA136" i="1"/>
  <c r="AO136" i="1" s="1"/>
  <c r="AP136" i="1" s="1"/>
  <c r="AA137" i="1"/>
  <c r="AO137" i="1" s="1"/>
  <c r="AP137" i="1" s="1"/>
  <c r="AA138" i="1"/>
  <c r="AO138" i="1" s="1"/>
  <c r="AA139" i="1"/>
  <c r="AO139" i="1" s="1"/>
  <c r="AO146" i="1"/>
  <c r="AP146" i="1" s="1"/>
  <c r="AO147" i="1"/>
  <c r="AO152" i="1"/>
  <c r="AP152" i="1" s="1"/>
  <c r="AE291" i="1"/>
  <c r="AF291" i="1"/>
  <c r="AA203" i="1"/>
  <c r="AO203" i="1" s="1"/>
  <c r="AP203" i="1" s="1"/>
  <c r="AA205" i="1"/>
  <c r="AO205" i="1" s="1"/>
  <c r="AP205" i="1" s="1"/>
  <c r="AK291" i="1"/>
  <c r="AD564" i="1"/>
  <c r="AE564" i="1"/>
  <c r="AI564" i="1"/>
  <c r="AM564" i="1"/>
  <c r="AO533" i="1"/>
  <c r="AP533" i="1" s="1"/>
  <c r="AO534" i="1"/>
  <c r="AO537" i="1"/>
  <c r="AO538" i="1"/>
  <c r="AO542" i="1"/>
  <c r="AO546" i="1"/>
  <c r="AO550" i="1"/>
  <c r="AO554" i="1"/>
  <c r="AC604" i="1"/>
  <c r="AG604" i="1"/>
  <c r="AK604" i="1"/>
  <c r="AO581" i="1"/>
  <c r="AO585" i="1"/>
  <c r="AO589" i="1"/>
  <c r="AO593" i="1"/>
  <c r="AO597" i="1"/>
  <c r="AO601" i="1"/>
  <c r="BC13" i="1"/>
  <c r="BD13" i="1" s="1"/>
  <c r="AV34" i="1"/>
  <c r="AV85" i="1" s="1"/>
  <c r="AZ34" i="1"/>
  <c r="AZ85" i="1" s="1"/>
  <c r="AO31" i="1"/>
  <c r="AA228" i="1"/>
  <c r="AO228" i="1" s="1"/>
  <c r="AP228" i="1" s="1"/>
  <c r="AA229" i="1"/>
  <c r="AO229" i="1" s="1"/>
  <c r="AA230" i="1"/>
  <c r="AO230" i="1" s="1"/>
  <c r="AA231" i="1"/>
  <c r="AO231" i="1" s="1"/>
  <c r="AA232" i="1"/>
  <c r="AO232" i="1" s="1"/>
  <c r="AA233" i="1"/>
  <c r="AO233" i="1" s="1"/>
  <c r="AA260" i="1"/>
  <c r="AO260" i="1" s="1"/>
  <c r="AA261" i="1"/>
  <c r="AO261" i="1" s="1"/>
  <c r="AA262" i="1"/>
  <c r="AO262" i="1" s="1"/>
  <c r="AO264" i="1"/>
  <c r="AO265" i="1"/>
  <c r="AO304" i="1"/>
  <c r="AO308" i="1"/>
  <c r="AO312" i="1"/>
  <c r="AO317" i="1"/>
  <c r="AO321" i="1"/>
  <c r="AO325" i="1"/>
  <c r="AO329" i="1"/>
  <c r="AO333" i="1"/>
  <c r="AO340" i="1"/>
  <c r="AO344" i="1"/>
  <c r="AO348" i="1"/>
  <c r="AO352" i="1"/>
  <c r="AO356" i="1"/>
  <c r="AO362" i="1"/>
  <c r="AO366" i="1"/>
  <c r="AO370" i="1"/>
  <c r="AO374" i="1"/>
  <c r="AO379" i="1"/>
  <c r="AO383" i="1"/>
  <c r="AO387" i="1"/>
  <c r="AO391" i="1"/>
  <c r="AO395" i="1"/>
  <c r="AO399" i="1"/>
  <c r="AO403" i="1"/>
  <c r="AO407" i="1"/>
  <c r="AO411" i="1"/>
  <c r="AO415" i="1"/>
  <c r="AO419" i="1"/>
  <c r="AO423" i="1"/>
  <c r="AO427" i="1"/>
  <c r="AO431" i="1"/>
  <c r="AO435" i="1"/>
  <c r="AO439" i="1"/>
  <c r="AO443" i="1"/>
  <c r="AO447" i="1"/>
  <c r="AO451" i="1"/>
  <c r="AO455" i="1"/>
  <c r="AO459" i="1"/>
  <c r="AO463" i="1"/>
  <c r="AO467" i="1"/>
  <c r="AO471" i="1"/>
  <c r="AO475" i="1"/>
  <c r="AO479" i="1"/>
  <c r="AQ34" i="1"/>
  <c r="AQ85" i="1" s="1"/>
  <c r="AU34" i="1"/>
  <c r="AU85" i="1" s="1"/>
  <c r="AY34" i="1"/>
  <c r="AY85" i="1" s="1"/>
  <c r="AO8" i="1"/>
  <c r="AG34" i="1"/>
  <c r="AG86" i="1" s="1"/>
  <c r="AO45" i="1"/>
  <c r="AO46" i="1"/>
  <c r="AP46" i="1" s="1"/>
  <c r="AO49" i="1"/>
  <c r="AO50" i="1"/>
  <c r="AP50" i="1" s="1"/>
  <c r="AO53" i="1"/>
  <c r="AO54" i="1"/>
  <c r="AP54" i="1" s="1"/>
  <c r="AO57" i="1"/>
  <c r="AO58" i="1"/>
  <c r="AP58" i="1" s="1"/>
  <c r="AO62" i="1"/>
  <c r="AP62" i="1" s="1"/>
  <c r="AA65" i="1"/>
  <c r="AA86" i="1" s="1"/>
  <c r="AA88" i="1" s="1"/>
  <c r="AA121" i="1"/>
  <c r="X186" i="1"/>
  <c r="AA126" i="1"/>
  <c r="AO126" i="1" s="1"/>
  <c r="AA130" i="1"/>
  <c r="AO130" i="1" s="1"/>
  <c r="AO145" i="1"/>
  <c r="AO153" i="1"/>
  <c r="AP153" i="1" s="1"/>
  <c r="AO155" i="1"/>
  <c r="AO156" i="1"/>
  <c r="AP156" i="1" s="1"/>
  <c r="Q291" i="1"/>
  <c r="U291" i="1"/>
  <c r="Y291" i="1"/>
  <c r="AA192" i="1"/>
  <c r="AO192" i="1" s="1"/>
  <c r="AP192" i="1" s="1"/>
  <c r="AA194" i="1"/>
  <c r="AO194" i="1" s="1"/>
  <c r="AP194" i="1" s="1"/>
  <c r="AA201" i="1"/>
  <c r="AO201" i="1" s="1"/>
  <c r="AP201" i="1" s="1"/>
  <c r="AA204" i="1"/>
  <c r="AO204" i="1" s="1"/>
  <c r="AP204" i="1" s="1"/>
  <c r="AI291" i="1"/>
  <c r="AM291" i="1"/>
  <c r="AA235" i="1"/>
  <c r="AO235" i="1" s="1"/>
  <c r="AA236" i="1"/>
  <c r="AO236" i="1" s="1"/>
  <c r="AA237" i="1"/>
  <c r="AO237" i="1" s="1"/>
  <c r="AA238" i="1"/>
  <c r="AO238" i="1" s="1"/>
  <c r="AA239" i="1"/>
  <c r="AO239" i="1" s="1"/>
  <c r="AA240" i="1"/>
  <c r="AO240" i="1" s="1"/>
  <c r="AA241" i="1"/>
  <c r="AO241" i="1" s="1"/>
  <c r="AA242" i="1"/>
  <c r="AO242" i="1" s="1"/>
  <c r="AA243" i="1"/>
  <c r="AO243" i="1" s="1"/>
  <c r="AA244" i="1"/>
  <c r="AO244" i="1" s="1"/>
  <c r="AA245" i="1"/>
  <c r="AO245" i="1" s="1"/>
  <c r="AA246" i="1"/>
  <c r="AO246" i="1" s="1"/>
  <c r="AA247" i="1"/>
  <c r="AO247" i="1" s="1"/>
  <c r="AA248" i="1"/>
  <c r="AO248" i="1" s="1"/>
  <c r="AA249" i="1"/>
  <c r="AO249" i="1" s="1"/>
  <c r="AA250" i="1"/>
  <c r="AO250" i="1" s="1"/>
  <c r="AA251" i="1"/>
  <c r="AO251" i="1" s="1"/>
  <c r="AA252" i="1"/>
  <c r="AO252" i="1" s="1"/>
  <c r="AA253" i="1"/>
  <c r="AO253" i="1" s="1"/>
  <c r="AA254" i="1"/>
  <c r="AO254" i="1" s="1"/>
  <c r="AA255" i="1"/>
  <c r="AO255" i="1" s="1"/>
  <c r="AA256" i="1"/>
  <c r="AO256" i="1" s="1"/>
  <c r="AA257" i="1"/>
  <c r="AO257" i="1" s="1"/>
  <c r="AA258" i="1"/>
  <c r="AO258" i="1" s="1"/>
  <c r="AA259" i="1"/>
  <c r="AO259" i="1" s="1"/>
  <c r="AA263" i="1"/>
  <c r="AO263" i="1" s="1"/>
  <c r="AO266" i="1"/>
  <c r="AO303" i="1"/>
  <c r="BC303" i="1" s="1"/>
  <c r="AO307" i="1"/>
  <c r="AO311" i="1"/>
  <c r="AO316" i="1"/>
  <c r="AO320" i="1"/>
  <c r="AO324" i="1"/>
  <c r="AO328" i="1"/>
  <c r="AO332" i="1"/>
  <c r="AO336" i="1"/>
  <c r="AO339" i="1"/>
  <c r="AO343" i="1"/>
  <c r="AO347" i="1"/>
  <c r="AO351" i="1"/>
  <c r="AO355" i="1"/>
  <c r="AO359" i="1"/>
  <c r="AG360" i="1"/>
  <c r="AG361" i="1"/>
  <c r="AO365" i="1"/>
  <c r="AO369" i="1"/>
  <c r="AO373" i="1"/>
  <c r="AO378" i="1"/>
  <c r="AO382" i="1"/>
  <c r="AO386" i="1"/>
  <c r="AO390" i="1"/>
  <c r="AO394" i="1"/>
  <c r="AO398" i="1"/>
  <c r="AO402" i="1"/>
  <c r="AO406" i="1"/>
  <c r="AO410" i="1"/>
  <c r="AO414" i="1"/>
  <c r="AO418" i="1"/>
  <c r="AO422" i="1"/>
  <c r="AO426" i="1"/>
  <c r="AO430" i="1"/>
  <c r="AO434" i="1"/>
  <c r="AO438" i="1"/>
  <c r="AO442" i="1"/>
  <c r="AO446" i="1"/>
  <c r="AO450" i="1"/>
  <c r="AO454" i="1"/>
  <c r="AO458" i="1"/>
  <c r="AO462" i="1"/>
  <c r="AO466" i="1"/>
  <c r="AO470" i="1"/>
  <c r="AO474" i="1"/>
  <c r="AO478" i="1"/>
  <c r="AO487" i="1"/>
  <c r="AO489" i="1"/>
  <c r="AO491" i="1"/>
  <c r="AO494" i="1"/>
  <c r="AG564" i="1"/>
  <c r="AK564" i="1"/>
  <c r="AO532" i="1"/>
  <c r="AO536" i="1"/>
  <c r="AO540" i="1"/>
  <c r="AO544" i="1"/>
  <c r="AE604" i="1"/>
  <c r="AI604" i="1"/>
  <c r="AM604" i="1"/>
  <c r="AO582" i="1"/>
  <c r="AO583" i="1"/>
  <c r="AO586" i="1"/>
  <c r="AO587" i="1"/>
  <c r="AO590" i="1"/>
  <c r="AO591" i="1"/>
  <c r="AO594" i="1"/>
  <c r="AO595" i="1"/>
  <c r="AO598" i="1"/>
  <c r="AO599" i="1"/>
  <c r="AO602" i="1"/>
  <c r="AR34" i="1"/>
  <c r="AR85" i="1" s="1"/>
  <c r="AT34" i="1"/>
  <c r="AT85" i="1" s="1"/>
  <c r="AX34" i="1"/>
  <c r="AX85" i="1" s="1"/>
  <c r="BB34" i="1"/>
  <c r="BB85" i="1" s="1"/>
  <c r="AO11" i="1"/>
  <c r="W186" i="1"/>
  <c r="AH186" i="1"/>
  <c r="AL186" i="1"/>
  <c r="O291" i="1"/>
  <c r="S291" i="1"/>
  <c r="W291" i="1"/>
  <c r="AC291" i="1"/>
  <c r="AE34" i="1"/>
  <c r="AE86" i="1" s="1"/>
  <c r="AI34" i="1"/>
  <c r="AI86" i="1" s="1"/>
  <c r="AM34" i="1"/>
  <c r="AM86" i="1" s="1"/>
  <c r="S186" i="1"/>
  <c r="AD186" i="1"/>
  <c r="AI186" i="1"/>
  <c r="AD34" i="1"/>
  <c r="AD86" i="1" s="1"/>
  <c r="AH34" i="1"/>
  <c r="AH86" i="1" s="1"/>
  <c r="AL34" i="1"/>
  <c r="AL86" i="1" s="1"/>
  <c r="O186" i="1"/>
  <c r="R186" i="1"/>
  <c r="AE186" i="1"/>
  <c r="AM186" i="1"/>
  <c r="AA140" i="1"/>
  <c r="AO140" i="1" s="1"/>
  <c r="AP140" i="1" s="1"/>
  <c r="AA141" i="1"/>
  <c r="AO144" i="1"/>
  <c r="AP144" i="1" s="1"/>
  <c r="AO150" i="1"/>
  <c r="AP150" i="1" s="1"/>
  <c r="AO154" i="1"/>
  <c r="AO157" i="1"/>
  <c r="AP157" i="1" s="1"/>
  <c r="P291" i="1"/>
  <c r="T291" i="1"/>
  <c r="X291" i="1"/>
  <c r="AD291" i="1"/>
  <c r="AA193" i="1"/>
  <c r="AO193" i="1" s="1"/>
  <c r="AP193" i="1" s="1"/>
  <c r="AA191" i="1"/>
  <c r="AF337" i="1"/>
  <c r="AJ337" i="1"/>
  <c r="AN337" i="1"/>
  <c r="AD360" i="1"/>
  <c r="AH360" i="1"/>
  <c r="AL360" i="1"/>
  <c r="AD361" i="1"/>
  <c r="AH361" i="1"/>
  <c r="AL361" i="1"/>
  <c r="AA557" i="1"/>
  <c r="AO557" i="1" s="1"/>
  <c r="AA558" i="1"/>
  <c r="AO558" i="1" s="1"/>
  <c r="AE337" i="1"/>
  <c r="AI337" i="1"/>
  <c r="AM337" i="1"/>
  <c r="AM525" i="1" s="1"/>
  <c r="AD337" i="1"/>
  <c r="AH337" i="1"/>
  <c r="AL337" i="1"/>
  <c r="AC337" i="1"/>
  <c r="AG337" i="1"/>
  <c r="AE360" i="1"/>
  <c r="AI360" i="1"/>
  <c r="AE361" i="1"/>
  <c r="AI361" i="1"/>
  <c r="L580" i="1" l="1"/>
  <c r="AF525" i="1"/>
  <c r="AJ525" i="1"/>
  <c r="BC27" i="1"/>
  <c r="BD27" i="1" s="1"/>
  <c r="AN525" i="1"/>
  <c r="AK525" i="1"/>
  <c r="BC39" i="1"/>
  <c r="BD39" i="1" s="1"/>
  <c r="AQ524" i="1"/>
  <c r="AQ606" i="1" s="1"/>
  <c r="AT524" i="1"/>
  <c r="AT606" i="1" s="1"/>
  <c r="AW524" i="1"/>
  <c r="AW606" i="1" s="1"/>
  <c r="AU524" i="1"/>
  <c r="AU606" i="1" s="1"/>
  <c r="AS524" i="1"/>
  <c r="AS606" i="1" s="1"/>
  <c r="AY524" i="1"/>
  <c r="AY606" i="1" s="1"/>
  <c r="BA524" i="1"/>
  <c r="AZ524" i="1"/>
  <c r="BB524" i="1"/>
  <c r="AX524" i="1"/>
  <c r="AX606" i="1" s="1"/>
  <c r="AV524" i="1"/>
  <c r="AV606" i="1" s="1"/>
  <c r="AR524" i="1"/>
  <c r="AR606" i="1" s="1"/>
  <c r="BC35" i="1"/>
  <c r="BD35" i="1" s="1"/>
  <c r="BC47" i="1"/>
  <c r="BD47" i="1" s="1"/>
  <c r="BC42" i="1"/>
  <c r="BD42" i="1" s="1"/>
  <c r="AP19" i="1"/>
  <c r="BC46" i="1"/>
  <c r="BD46" i="1" s="1"/>
  <c r="BC148" i="1"/>
  <c r="BD148" i="1" s="1"/>
  <c r="BC55" i="1"/>
  <c r="BD55" i="1" s="1"/>
  <c r="BC23" i="1"/>
  <c r="BD23" i="1" s="1"/>
  <c r="BD296" i="1"/>
  <c r="BD297" i="1" s="1"/>
  <c r="BC297" i="1"/>
  <c r="BC404" i="1"/>
  <c r="BD404" i="1" s="1"/>
  <c r="BC12" i="1"/>
  <c r="BD12" i="1" s="1"/>
  <c r="BC375" i="1"/>
  <c r="BD375" i="1" s="1"/>
  <c r="BC436" i="1"/>
  <c r="BD436" i="1" s="1"/>
  <c r="BC388" i="1"/>
  <c r="BD388" i="1" s="1"/>
  <c r="BC468" i="1"/>
  <c r="BD468" i="1" s="1"/>
  <c r="AP303" i="1"/>
  <c r="BC481" i="1"/>
  <c r="BD481" i="1" s="1"/>
  <c r="BC452" i="1"/>
  <c r="BD452" i="1" s="1"/>
  <c r="BC62" i="1"/>
  <c r="BD62" i="1" s="1"/>
  <c r="BC380" i="1"/>
  <c r="BD380" i="1" s="1"/>
  <c r="BC432" i="1"/>
  <c r="BD432" i="1" s="1"/>
  <c r="BC428" i="1"/>
  <c r="BD428" i="1" s="1"/>
  <c r="BC367" i="1"/>
  <c r="BD367" i="1" s="1"/>
  <c r="BC400" i="1"/>
  <c r="BD400" i="1" s="1"/>
  <c r="BC480" i="1"/>
  <c r="BD480" i="1" s="1"/>
  <c r="BC485" i="1"/>
  <c r="BD485" i="1" s="1"/>
  <c r="BC371" i="1"/>
  <c r="BD371" i="1" s="1"/>
  <c r="BC384" i="1"/>
  <c r="BD384" i="1" s="1"/>
  <c r="BC420" i="1"/>
  <c r="BD420" i="1" s="1"/>
  <c r="BC448" i="1"/>
  <c r="BD448" i="1" s="1"/>
  <c r="BC484" i="1"/>
  <c r="BD484" i="1" s="1"/>
  <c r="BD303" i="1"/>
  <c r="BC416" i="1"/>
  <c r="BD416" i="1" s="1"/>
  <c r="BC464" i="1"/>
  <c r="BD464" i="1" s="1"/>
  <c r="D609" i="1"/>
  <c r="D611" i="1" s="1"/>
  <c r="BC396" i="1"/>
  <c r="BD396" i="1" s="1"/>
  <c r="BC444" i="1"/>
  <c r="BD444" i="1" s="1"/>
  <c r="BC460" i="1"/>
  <c r="BD460" i="1" s="1"/>
  <c r="BC412" i="1"/>
  <c r="BD412" i="1" s="1"/>
  <c r="BC476" i="1"/>
  <c r="BD476" i="1" s="1"/>
  <c r="BC483" i="1"/>
  <c r="BD483" i="1" s="1"/>
  <c r="BC482" i="1"/>
  <c r="BD482" i="1" s="1"/>
  <c r="BC50" i="1"/>
  <c r="BD50" i="1" s="1"/>
  <c r="BC363" i="1"/>
  <c r="BD363" i="1" s="1"/>
  <c r="BC392" i="1"/>
  <c r="BD392" i="1" s="1"/>
  <c r="BC408" i="1"/>
  <c r="BD408" i="1" s="1"/>
  <c r="BC424" i="1"/>
  <c r="BD424" i="1" s="1"/>
  <c r="BC440" i="1"/>
  <c r="BD440" i="1" s="1"/>
  <c r="BC456" i="1"/>
  <c r="BD456" i="1" s="1"/>
  <c r="BC472" i="1"/>
  <c r="BD472" i="1" s="1"/>
  <c r="BC15" i="1"/>
  <c r="BD15" i="1" s="1"/>
  <c r="BC30" i="1"/>
  <c r="BD30" i="1" s="1"/>
  <c r="AP10" i="1"/>
  <c r="BC36" i="1"/>
  <c r="BD36" i="1" s="1"/>
  <c r="BC51" i="1"/>
  <c r="BD51" i="1" s="1"/>
  <c r="AP594" i="1"/>
  <c r="BC594" i="1"/>
  <c r="BD594" i="1" s="1"/>
  <c r="AP595" i="1"/>
  <c r="BC595" i="1"/>
  <c r="BD595" i="1" s="1"/>
  <c r="AP587" i="1"/>
  <c r="BC587" i="1"/>
  <c r="BD587" i="1" s="1"/>
  <c r="AP598" i="1"/>
  <c r="BC598" i="1"/>
  <c r="BD598" i="1" s="1"/>
  <c r="AP590" i="1"/>
  <c r="BC590" i="1"/>
  <c r="BD590" i="1" s="1"/>
  <c r="AP582" i="1"/>
  <c r="BC582" i="1"/>
  <c r="BD582" i="1" s="1"/>
  <c r="AP593" i="1"/>
  <c r="BC593" i="1"/>
  <c r="BD593" i="1" s="1"/>
  <c r="AP578" i="1"/>
  <c r="BC578" i="1"/>
  <c r="BD578" i="1" s="1"/>
  <c r="AP570" i="1"/>
  <c r="BC570" i="1"/>
  <c r="BD570" i="1" s="1"/>
  <c r="AP600" i="1"/>
  <c r="BC600" i="1"/>
  <c r="BD600" i="1" s="1"/>
  <c r="AP584" i="1"/>
  <c r="BC584" i="1"/>
  <c r="BD584" i="1" s="1"/>
  <c r="AP572" i="1"/>
  <c r="BC572" i="1"/>
  <c r="BD572" i="1" s="1"/>
  <c r="AP569" i="1"/>
  <c r="BC569" i="1"/>
  <c r="AP599" i="1"/>
  <c r="BC599" i="1"/>
  <c r="BD599" i="1" s="1"/>
  <c r="AP591" i="1"/>
  <c r="BC591" i="1"/>
  <c r="BD591" i="1" s="1"/>
  <c r="AP583" i="1"/>
  <c r="BC583" i="1"/>
  <c r="BD583" i="1" s="1"/>
  <c r="AP597" i="1"/>
  <c r="BC597" i="1"/>
  <c r="BD597" i="1" s="1"/>
  <c r="AP581" i="1"/>
  <c r="BC581" i="1"/>
  <c r="BD581" i="1" s="1"/>
  <c r="AP579" i="1"/>
  <c r="BC579" i="1"/>
  <c r="BD579" i="1" s="1"/>
  <c r="AP571" i="1"/>
  <c r="BC571" i="1"/>
  <c r="BD571" i="1" s="1"/>
  <c r="AP588" i="1"/>
  <c r="BC588" i="1"/>
  <c r="BD588" i="1" s="1"/>
  <c r="AP573" i="1"/>
  <c r="BC573" i="1"/>
  <c r="BD573" i="1" s="1"/>
  <c r="AP602" i="1"/>
  <c r="BC602" i="1"/>
  <c r="BD602" i="1" s="1"/>
  <c r="AP586" i="1"/>
  <c r="BC586" i="1"/>
  <c r="BD586" i="1" s="1"/>
  <c r="AP601" i="1"/>
  <c r="BC601" i="1"/>
  <c r="BD601" i="1" s="1"/>
  <c r="AP585" i="1"/>
  <c r="BC585" i="1"/>
  <c r="BD585" i="1" s="1"/>
  <c r="AP574" i="1"/>
  <c r="BC574" i="1"/>
  <c r="BD574" i="1" s="1"/>
  <c r="AP592" i="1"/>
  <c r="BC592" i="1"/>
  <c r="BD592" i="1" s="1"/>
  <c r="AP576" i="1"/>
  <c r="BC576" i="1"/>
  <c r="BD576" i="1" s="1"/>
  <c r="AP589" i="1"/>
  <c r="BC589" i="1"/>
  <c r="BD589" i="1" s="1"/>
  <c r="AP575" i="1"/>
  <c r="BC575" i="1"/>
  <c r="BD575" i="1" s="1"/>
  <c r="AP596" i="1"/>
  <c r="BC596" i="1"/>
  <c r="BD596" i="1" s="1"/>
  <c r="AP577" i="1"/>
  <c r="BC577" i="1"/>
  <c r="BD577" i="1" s="1"/>
  <c r="AP557" i="1"/>
  <c r="BC557" i="1"/>
  <c r="BD557" i="1" s="1"/>
  <c r="AP558" i="1"/>
  <c r="BC558" i="1"/>
  <c r="BD558" i="1" s="1"/>
  <c r="AP544" i="1"/>
  <c r="BC544" i="1"/>
  <c r="BD544" i="1" s="1"/>
  <c r="AP550" i="1"/>
  <c r="BC550" i="1"/>
  <c r="BD550" i="1" s="1"/>
  <c r="AP537" i="1"/>
  <c r="BC537" i="1"/>
  <c r="BD537" i="1" s="1"/>
  <c r="AP560" i="1"/>
  <c r="BC560" i="1"/>
  <c r="BD560" i="1" s="1"/>
  <c r="AP543" i="1"/>
  <c r="BC543" i="1"/>
  <c r="BD543" i="1" s="1"/>
  <c r="AP553" i="1"/>
  <c r="BC553" i="1"/>
  <c r="BD553" i="1" s="1"/>
  <c r="AP545" i="1"/>
  <c r="BC545" i="1"/>
  <c r="BD545" i="1" s="1"/>
  <c r="BC533" i="1"/>
  <c r="BD533" i="1" s="1"/>
  <c r="AP532" i="1"/>
  <c r="BC532" i="1"/>
  <c r="BD532" i="1" s="1"/>
  <c r="AP554" i="1"/>
  <c r="BC554" i="1"/>
  <c r="BD554" i="1" s="1"/>
  <c r="AP538" i="1"/>
  <c r="BC538" i="1"/>
  <c r="BD538" i="1" s="1"/>
  <c r="AP547" i="1"/>
  <c r="BC547" i="1"/>
  <c r="BD547" i="1" s="1"/>
  <c r="AP556" i="1"/>
  <c r="BC556" i="1"/>
  <c r="BD556" i="1" s="1"/>
  <c r="AP548" i="1"/>
  <c r="BC548" i="1"/>
  <c r="BD548" i="1" s="1"/>
  <c r="BC535" i="1"/>
  <c r="BD535" i="1" s="1"/>
  <c r="AP536" i="1"/>
  <c r="BC536" i="1"/>
  <c r="BD536" i="1" s="1"/>
  <c r="AP542" i="1"/>
  <c r="BC542" i="1"/>
  <c r="BD542" i="1" s="1"/>
  <c r="AP551" i="1"/>
  <c r="BC551" i="1"/>
  <c r="BD551" i="1" s="1"/>
  <c r="AP531" i="1"/>
  <c r="BC531" i="1"/>
  <c r="AP549" i="1"/>
  <c r="BC549" i="1"/>
  <c r="BD549" i="1" s="1"/>
  <c r="BC559" i="1"/>
  <c r="BD559" i="1" s="1"/>
  <c r="AP540" i="1"/>
  <c r="BC540" i="1"/>
  <c r="BD540" i="1" s="1"/>
  <c r="AP546" i="1"/>
  <c r="BC546" i="1"/>
  <c r="BD546" i="1" s="1"/>
  <c r="AP534" i="1"/>
  <c r="BC534" i="1"/>
  <c r="BD534" i="1" s="1"/>
  <c r="AP539" i="1"/>
  <c r="BC539" i="1"/>
  <c r="BD539" i="1" s="1"/>
  <c r="AP552" i="1"/>
  <c r="BC552" i="1"/>
  <c r="BD552" i="1" s="1"/>
  <c r="AP541" i="1"/>
  <c r="BC541" i="1"/>
  <c r="BD541" i="1" s="1"/>
  <c r="BC555" i="1"/>
  <c r="BD555" i="1" s="1"/>
  <c r="AP466" i="1"/>
  <c r="BC466" i="1"/>
  <c r="BD466" i="1" s="1"/>
  <c r="AP489" i="1"/>
  <c r="BC489" i="1"/>
  <c r="BD489" i="1" s="1"/>
  <c r="AP470" i="1"/>
  <c r="BC470" i="1"/>
  <c r="BD470" i="1" s="1"/>
  <c r="AP454" i="1"/>
  <c r="BC454" i="1"/>
  <c r="BD454" i="1" s="1"/>
  <c r="AP438" i="1"/>
  <c r="BC438" i="1"/>
  <c r="BD438" i="1" s="1"/>
  <c r="AP422" i="1"/>
  <c r="BC422" i="1"/>
  <c r="BD422" i="1" s="1"/>
  <c r="AP406" i="1"/>
  <c r="BC406" i="1"/>
  <c r="BD406" i="1" s="1"/>
  <c r="AP390" i="1"/>
  <c r="BC390" i="1"/>
  <c r="BD390" i="1" s="1"/>
  <c r="AP373" i="1"/>
  <c r="BC373" i="1"/>
  <c r="BD373" i="1" s="1"/>
  <c r="AP347" i="1"/>
  <c r="BC347" i="1"/>
  <c r="BD347" i="1" s="1"/>
  <c r="AP332" i="1"/>
  <c r="BC332" i="1"/>
  <c r="BD332" i="1" s="1"/>
  <c r="AP316" i="1"/>
  <c r="BC316" i="1"/>
  <c r="BD316" i="1" s="1"/>
  <c r="AP471" i="1"/>
  <c r="BC471" i="1"/>
  <c r="BD471" i="1" s="1"/>
  <c r="AP455" i="1"/>
  <c r="BC455" i="1"/>
  <c r="BD455" i="1" s="1"/>
  <c r="AP439" i="1"/>
  <c r="BC439" i="1"/>
  <c r="BD439" i="1" s="1"/>
  <c r="AP423" i="1"/>
  <c r="BC423" i="1"/>
  <c r="BD423" i="1" s="1"/>
  <c r="AP407" i="1"/>
  <c r="BC407" i="1"/>
  <c r="BD407" i="1" s="1"/>
  <c r="AP391" i="1"/>
  <c r="BC391" i="1"/>
  <c r="BD391" i="1" s="1"/>
  <c r="AP374" i="1"/>
  <c r="BC374" i="1"/>
  <c r="BD374" i="1" s="1"/>
  <c r="AP356" i="1"/>
  <c r="BC356" i="1"/>
  <c r="BD356" i="1" s="1"/>
  <c r="AP340" i="1"/>
  <c r="BC340" i="1"/>
  <c r="BD340" i="1" s="1"/>
  <c r="AP321" i="1"/>
  <c r="BC321" i="1"/>
  <c r="BD321" i="1" s="1"/>
  <c r="AP304" i="1"/>
  <c r="BC304" i="1"/>
  <c r="BD304" i="1" s="1"/>
  <c r="AP493" i="1"/>
  <c r="BC493" i="1"/>
  <c r="BD493" i="1" s="1"/>
  <c r="AP469" i="1"/>
  <c r="BC469" i="1"/>
  <c r="BD469" i="1" s="1"/>
  <c r="AP453" i="1"/>
  <c r="BC453" i="1"/>
  <c r="BD453" i="1" s="1"/>
  <c r="AP437" i="1"/>
  <c r="BC437" i="1"/>
  <c r="BD437" i="1" s="1"/>
  <c r="AP421" i="1"/>
  <c r="BC421" i="1"/>
  <c r="BD421" i="1" s="1"/>
  <c r="AP405" i="1"/>
  <c r="BC405" i="1"/>
  <c r="BD405" i="1" s="1"/>
  <c r="AP389" i="1"/>
  <c r="BC389" i="1"/>
  <c r="BD389" i="1" s="1"/>
  <c r="AP372" i="1"/>
  <c r="BC372" i="1"/>
  <c r="BD372" i="1" s="1"/>
  <c r="AP354" i="1"/>
  <c r="BC354" i="1"/>
  <c r="BD354" i="1" s="1"/>
  <c r="AP338" i="1"/>
  <c r="BC338" i="1"/>
  <c r="BD338" i="1" s="1"/>
  <c r="AP323" i="1"/>
  <c r="BC323" i="1"/>
  <c r="BD323" i="1" s="1"/>
  <c r="AP306" i="1"/>
  <c r="BC306" i="1"/>
  <c r="BD306" i="1" s="1"/>
  <c r="AP488" i="1"/>
  <c r="BC488" i="1"/>
  <c r="BD488" i="1" s="1"/>
  <c r="AP353" i="1"/>
  <c r="BC353" i="1"/>
  <c r="BD353" i="1" s="1"/>
  <c r="AP334" i="1"/>
  <c r="BC334" i="1"/>
  <c r="BD334" i="1" s="1"/>
  <c r="AP318" i="1"/>
  <c r="BC318" i="1"/>
  <c r="BD318" i="1" s="1"/>
  <c r="AP305" i="1"/>
  <c r="BC305" i="1"/>
  <c r="BD305" i="1" s="1"/>
  <c r="AP491" i="1"/>
  <c r="BC491" i="1"/>
  <c r="BD491" i="1" s="1"/>
  <c r="AP474" i="1"/>
  <c r="BC474" i="1"/>
  <c r="BD474" i="1" s="1"/>
  <c r="AP458" i="1"/>
  <c r="BC458" i="1"/>
  <c r="BD458" i="1" s="1"/>
  <c r="AP442" i="1"/>
  <c r="BC442" i="1"/>
  <c r="BD442" i="1" s="1"/>
  <c r="AP426" i="1"/>
  <c r="BC426" i="1"/>
  <c r="BD426" i="1" s="1"/>
  <c r="AP410" i="1"/>
  <c r="BC410" i="1"/>
  <c r="BD410" i="1" s="1"/>
  <c r="AP394" i="1"/>
  <c r="BC394" i="1"/>
  <c r="BD394" i="1" s="1"/>
  <c r="AP378" i="1"/>
  <c r="BC378" i="1"/>
  <c r="BD378" i="1" s="1"/>
  <c r="AP351" i="1"/>
  <c r="BC351" i="1"/>
  <c r="BD351" i="1" s="1"/>
  <c r="AP336" i="1"/>
  <c r="BC336" i="1"/>
  <c r="BD336" i="1" s="1"/>
  <c r="AP320" i="1"/>
  <c r="BC320" i="1"/>
  <c r="BD320" i="1" s="1"/>
  <c r="AP475" i="1"/>
  <c r="BC475" i="1"/>
  <c r="BD475" i="1" s="1"/>
  <c r="AP459" i="1"/>
  <c r="BC459" i="1"/>
  <c r="BD459" i="1" s="1"/>
  <c r="AP443" i="1"/>
  <c r="BC443" i="1"/>
  <c r="BD443" i="1" s="1"/>
  <c r="AP427" i="1"/>
  <c r="BC427" i="1"/>
  <c r="BD427" i="1" s="1"/>
  <c r="AP411" i="1"/>
  <c r="BC411" i="1"/>
  <c r="BD411" i="1" s="1"/>
  <c r="AP395" i="1"/>
  <c r="BC395" i="1"/>
  <c r="BD395" i="1" s="1"/>
  <c r="AP379" i="1"/>
  <c r="BC379" i="1"/>
  <c r="BD379" i="1" s="1"/>
  <c r="AP362" i="1"/>
  <c r="BC362" i="1"/>
  <c r="BD362" i="1" s="1"/>
  <c r="AP344" i="1"/>
  <c r="BC344" i="1"/>
  <c r="BD344" i="1" s="1"/>
  <c r="AP325" i="1"/>
  <c r="BC325" i="1"/>
  <c r="BD325" i="1" s="1"/>
  <c r="AP308" i="1"/>
  <c r="BC308" i="1"/>
  <c r="BD308" i="1" s="1"/>
  <c r="AP473" i="1"/>
  <c r="BC473" i="1"/>
  <c r="BD473" i="1" s="1"/>
  <c r="AP457" i="1"/>
  <c r="BC457" i="1"/>
  <c r="BD457" i="1" s="1"/>
  <c r="AP441" i="1"/>
  <c r="BC441" i="1"/>
  <c r="BD441" i="1" s="1"/>
  <c r="AP425" i="1"/>
  <c r="BC425" i="1"/>
  <c r="BD425" i="1" s="1"/>
  <c r="AP409" i="1"/>
  <c r="BC409" i="1"/>
  <c r="BD409" i="1" s="1"/>
  <c r="AP393" i="1"/>
  <c r="BC393" i="1"/>
  <c r="BD393" i="1" s="1"/>
  <c r="AP377" i="1"/>
  <c r="BC377" i="1"/>
  <c r="BD377" i="1" s="1"/>
  <c r="AP358" i="1"/>
  <c r="BC358" i="1"/>
  <c r="BD358" i="1" s="1"/>
  <c r="AP342" i="1"/>
  <c r="BC342" i="1"/>
  <c r="BD342" i="1" s="1"/>
  <c r="AP327" i="1"/>
  <c r="BC327" i="1"/>
  <c r="BD327" i="1" s="1"/>
  <c r="AP310" i="1"/>
  <c r="BC310" i="1"/>
  <c r="BD310" i="1" s="1"/>
  <c r="AP490" i="1"/>
  <c r="BC490" i="1"/>
  <c r="BD490" i="1" s="1"/>
  <c r="AP357" i="1"/>
  <c r="BC357" i="1"/>
  <c r="BD357" i="1" s="1"/>
  <c r="AP341" i="1"/>
  <c r="BC341" i="1"/>
  <c r="BD341" i="1" s="1"/>
  <c r="AP322" i="1"/>
  <c r="BC322" i="1"/>
  <c r="BD322" i="1" s="1"/>
  <c r="AP309" i="1"/>
  <c r="BC309" i="1"/>
  <c r="BD309" i="1" s="1"/>
  <c r="AP494" i="1"/>
  <c r="BC494" i="1"/>
  <c r="BD494" i="1" s="1"/>
  <c r="AP478" i="1"/>
  <c r="BC478" i="1"/>
  <c r="BD478" i="1" s="1"/>
  <c r="AP462" i="1"/>
  <c r="BC462" i="1"/>
  <c r="BD462" i="1" s="1"/>
  <c r="AP446" i="1"/>
  <c r="BC446" i="1"/>
  <c r="BD446" i="1" s="1"/>
  <c r="AP430" i="1"/>
  <c r="BC430" i="1"/>
  <c r="BD430" i="1" s="1"/>
  <c r="AP414" i="1"/>
  <c r="BC414" i="1"/>
  <c r="BD414" i="1" s="1"/>
  <c r="AP398" i="1"/>
  <c r="BC398" i="1"/>
  <c r="BD398" i="1" s="1"/>
  <c r="AP382" i="1"/>
  <c r="BC382" i="1"/>
  <c r="BD382" i="1" s="1"/>
  <c r="AP365" i="1"/>
  <c r="BC365" i="1"/>
  <c r="BD365" i="1" s="1"/>
  <c r="AP355" i="1"/>
  <c r="BC355" i="1"/>
  <c r="BD355" i="1" s="1"/>
  <c r="AP339" i="1"/>
  <c r="BC339" i="1"/>
  <c r="BD339" i="1" s="1"/>
  <c r="AP324" i="1"/>
  <c r="BC324" i="1"/>
  <c r="BD324" i="1" s="1"/>
  <c r="AP307" i="1"/>
  <c r="BC307" i="1"/>
  <c r="BD307" i="1" s="1"/>
  <c r="AP479" i="1"/>
  <c r="BC479" i="1"/>
  <c r="BD479" i="1" s="1"/>
  <c r="AP463" i="1"/>
  <c r="BC463" i="1"/>
  <c r="BD463" i="1" s="1"/>
  <c r="AP447" i="1"/>
  <c r="BC447" i="1"/>
  <c r="BD447" i="1" s="1"/>
  <c r="AP431" i="1"/>
  <c r="BC431" i="1"/>
  <c r="BD431" i="1" s="1"/>
  <c r="AP415" i="1"/>
  <c r="BC415" i="1"/>
  <c r="BD415" i="1" s="1"/>
  <c r="AP399" i="1"/>
  <c r="BC399" i="1"/>
  <c r="BD399" i="1" s="1"/>
  <c r="AP383" i="1"/>
  <c r="BC383" i="1"/>
  <c r="BD383" i="1" s="1"/>
  <c r="AP366" i="1"/>
  <c r="BC366" i="1"/>
  <c r="BD366" i="1" s="1"/>
  <c r="AP348" i="1"/>
  <c r="BC348" i="1"/>
  <c r="BD348" i="1" s="1"/>
  <c r="AP329" i="1"/>
  <c r="BC329" i="1"/>
  <c r="BD329" i="1" s="1"/>
  <c r="AP312" i="1"/>
  <c r="BC312" i="1"/>
  <c r="BD312" i="1" s="1"/>
  <c r="AP477" i="1"/>
  <c r="BC477" i="1"/>
  <c r="BD477" i="1" s="1"/>
  <c r="AP461" i="1"/>
  <c r="BC461" i="1"/>
  <c r="BD461" i="1" s="1"/>
  <c r="AP445" i="1"/>
  <c r="BC445" i="1"/>
  <c r="BD445" i="1" s="1"/>
  <c r="AP429" i="1"/>
  <c r="BC429" i="1"/>
  <c r="BD429" i="1" s="1"/>
  <c r="AP413" i="1"/>
  <c r="BC413" i="1"/>
  <c r="BD413" i="1" s="1"/>
  <c r="AP397" i="1"/>
  <c r="BC397" i="1"/>
  <c r="BD397" i="1" s="1"/>
  <c r="AP381" i="1"/>
  <c r="BC381" i="1"/>
  <c r="BD381" i="1" s="1"/>
  <c r="AP364" i="1"/>
  <c r="BC364" i="1"/>
  <c r="BD364" i="1" s="1"/>
  <c r="AP346" i="1"/>
  <c r="BC346" i="1"/>
  <c r="BD346" i="1" s="1"/>
  <c r="AP331" i="1"/>
  <c r="BC331" i="1"/>
  <c r="BD331" i="1" s="1"/>
  <c r="AP315" i="1"/>
  <c r="BC315" i="1"/>
  <c r="BD315" i="1" s="1"/>
  <c r="AP492" i="1"/>
  <c r="BC492" i="1"/>
  <c r="BD492" i="1" s="1"/>
  <c r="AP345" i="1"/>
  <c r="BC345" i="1"/>
  <c r="BD345" i="1" s="1"/>
  <c r="AP326" i="1"/>
  <c r="BC326" i="1"/>
  <c r="BD326" i="1" s="1"/>
  <c r="AP313" i="1"/>
  <c r="BC313" i="1"/>
  <c r="BD313" i="1" s="1"/>
  <c r="AP487" i="1"/>
  <c r="BC487" i="1"/>
  <c r="BD487" i="1" s="1"/>
  <c r="AP450" i="1"/>
  <c r="BC450" i="1"/>
  <c r="BD450" i="1" s="1"/>
  <c r="AP434" i="1"/>
  <c r="BC434" i="1"/>
  <c r="BD434" i="1" s="1"/>
  <c r="AP418" i="1"/>
  <c r="BC418" i="1"/>
  <c r="BD418" i="1" s="1"/>
  <c r="AP402" i="1"/>
  <c r="BC402" i="1"/>
  <c r="BD402" i="1" s="1"/>
  <c r="AP386" i="1"/>
  <c r="BC386" i="1"/>
  <c r="BD386" i="1" s="1"/>
  <c r="AP369" i="1"/>
  <c r="BC369" i="1"/>
  <c r="BD369" i="1" s="1"/>
  <c r="AP359" i="1"/>
  <c r="BC359" i="1"/>
  <c r="BD359" i="1" s="1"/>
  <c r="AP343" i="1"/>
  <c r="BC343" i="1"/>
  <c r="BD343" i="1" s="1"/>
  <c r="AP328" i="1"/>
  <c r="BC328" i="1"/>
  <c r="BD328" i="1" s="1"/>
  <c r="AP311" i="1"/>
  <c r="BC311" i="1"/>
  <c r="BD311" i="1" s="1"/>
  <c r="AP467" i="1"/>
  <c r="BC467" i="1"/>
  <c r="BD467" i="1" s="1"/>
  <c r="AP451" i="1"/>
  <c r="BC451" i="1"/>
  <c r="BD451" i="1" s="1"/>
  <c r="AP435" i="1"/>
  <c r="BC435" i="1"/>
  <c r="BD435" i="1" s="1"/>
  <c r="AP419" i="1"/>
  <c r="BC419" i="1"/>
  <c r="BD419" i="1" s="1"/>
  <c r="AP403" i="1"/>
  <c r="BC403" i="1"/>
  <c r="BD403" i="1" s="1"/>
  <c r="AP387" i="1"/>
  <c r="BC387" i="1"/>
  <c r="BD387" i="1" s="1"/>
  <c r="AP370" i="1"/>
  <c r="BC370" i="1"/>
  <c r="BD370" i="1" s="1"/>
  <c r="AP352" i="1"/>
  <c r="BC352" i="1"/>
  <c r="BD352" i="1" s="1"/>
  <c r="AP333" i="1"/>
  <c r="BC333" i="1"/>
  <c r="BD333" i="1" s="1"/>
  <c r="AP317" i="1"/>
  <c r="BC317" i="1"/>
  <c r="BD317" i="1" s="1"/>
  <c r="AP486" i="1"/>
  <c r="BC486" i="1"/>
  <c r="BD486" i="1" s="1"/>
  <c r="AP465" i="1"/>
  <c r="BC465" i="1"/>
  <c r="BD465" i="1" s="1"/>
  <c r="AP449" i="1"/>
  <c r="BC449" i="1"/>
  <c r="BD449" i="1" s="1"/>
  <c r="AP433" i="1"/>
  <c r="BC433" i="1"/>
  <c r="BD433" i="1" s="1"/>
  <c r="AP417" i="1"/>
  <c r="BC417" i="1"/>
  <c r="BD417" i="1" s="1"/>
  <c r="AP401" i="1"/>
  <c r="BC401" i="1"/>
  <c r="BD401" i="1" s="1"/>
  <c r="AP385" i="1"/>
  <c r="BC385" i="1"/>
  <c r="BD385" i="1" s="1"/>
  <c r="AP368" i="1"/>
  <c r="BC368" i="1"/>
  <c r="BD368" i="1" s="1"/>
  <c r="AP350" i="1"/>
  <c r="BC350" i="1"/>
  <c r="BD350" i="1" s="1"/>
  <c r="AP335" i="1"/>
  <c r="BC335" i="1"/>
  <c r="BD335" i="1" s="1"/>
  <c r="AP319" i="1"/>
  <c r="BC319" i="1"/>
  <c r="BD319" i="1" s="1"/>
  <c r="AP495" i="1"/>
  <c r="BC495" i="1"/>
  <c r="BD495" i="1" s="1"/>
  <c r="AP349" i="1"/>
  <c r="BC349" i="1"/>
  <c r="BD349" i="1" s="1"/>
  <c r="AP330" i="1"/>
  <c r="BC330" i="1"/>
  <c r="BD330" i="1" s="1"/>
  <c r="AP314" i="1"/>
  <c r="BC314" i="1"/>
  <c r="BD314" i="1" s="1"/>
  <c r="AP496" i="1"/>
  <c r="BC496" i="1"/>
  <c r="BD496" i="1" s="1"/>
  <c r="BC54" i="1"/>
  <c r="BD54" i="1" s="1"/>
  <c r="BC43" i="1"/>
  <c r="BD43" i="1" s="1"/>
  <c r="BC14" i="1"/>
  <c r="BD14" i="1" s="1"/>
  <c r="BC59" i="1"/>
  <c r="BD59" i="1" s="1"/>
  <c r="BC22" i="1"/>
  <c r="BD22" i="1" s="1"/>
  <c r="AP16" i="1"/>
  <c r="AC525" i="1"/>
  <c r="AG525" i="1"/>
  <c r="AD525" i="1"/>
  <c r="AP123" i="1"/>
  <c r="BC66" i="1"/>
  <c r="BD66" i="1" s="1"/>
  <c r="BC26" i="1"/>
  <c r="BD26" i="1" s="1"/>
  <c r="AP9" i="1"/>
  <c r="BC213" i="1"/>
  <c r="BD213" i="1" s="1"/>
  <c r="AI525" i="1"/>
  <c r="BC224" i="1"/>
  <c r="BD224" i="1" s="1"/>
  <c r="AP263" i="1"/>
  <c r="BC263" i="1"/>
  <c r="BD263" i="1" s="1"/>
  <c r="AP256" i="1"/>
  <c r="BC256" i="1"/>
  <c r="BD256" i="1" s="1"/>
  <c r="AP252" i="1"/>
  <c r="BC252" i="1"/>
  <c r="BD252" i="1" s="1"/>
  <c r="AP248" i="1"/>
  <c r="BC248" i="1"/>
  <c r="BD248" i="1" s="1"/>
  <c r="AP244" i="1"/>
  <c r="BC244" i="1"/>
  <c r="BD244" i="1" s="1"/>
  <c r="AP240" i="1"/>
  <c r="BC240" i="1"/>
  <c r="BD240" i="1" s="1"/>
  <c r="AP236" i="1"/>
  <c r="BC236" i="1"/>
  <c r="BD236" i="1" s="1"/>
  <c r="AP265" i="1"/>
  <c r="BC265" i="1"/>
  <c r="BD265" i="1" s="1"/>
  <c r="AP260" i="1"/>
  <c r="BC260" i="1"/>
  <c r="BD260" i="1" s="1"/>
  <c r="AP230" i="1"/>
  <c r="BC230" i="1"/>
  <c r="BD230" i="1" s="1"/>
  <c r="AP226" i="1"/>
  <c r="BC226" i="1"/>
  <c r="BD226" i="1" s="1"/>
  <c r="AP222" i="1"/>
  <c r="BC222" i="1"/>
  <c r="BD222" i="1" s="1"/>
  <c r="AP218" i="1"/>
  <c r="BC218" i="1"/>
  <c r="BD218" i="1" s="1"/>
  <c r="AP214" i="1"/>
  <c r="BC214" i="1"/>
  <c r="BD214" i="1" s="1"/>
  <c r="AP210" i="1"/>
  <c r="BC210" i="1"/>
  <c r="BD210" i="1" s="1"/>
  <c r="BC228" i="1"/>
  <c r="BD228" i="1" s="1"/>
  <c r="BC212" i="1"/>
  <c r="BD212" i="1" s="1"/>
  <c r="AP266" i="1"/>
  <c r="BC266" i="1"/>
  <c r="BD266" i="1" s="1"/>
  <c r="AP257" i="1"/>
  <c r="BC257" i="1"/>
  <c r="BD257" i="1" s="1"/>
  <c r="AP253" i="1"/>
  <c r="BC253" i="1"/>
  <c r="BD253" i="1" s="1"/>
  <c r="AP249" i="1"/>
  <c r="BC249" i="1"/>
  <c r="BD249" i="1" s="1"/>
  <c r="AP245" i="1"/>
  <c r="BC245" i="1"/>
  <c r="BD245" i="1" s="1"/>
  <c r="AP241" i="1"/>
  <c r="BC241" i="1"/>
  <c r="BD241" i="1" s="1"/>
  <c r="AP237" i="1"/>
  <c r="BC237" i="1"/>
  <c r="BD237" i="1" s="1"/>
  <c r="AP261" i="1"/>
  <c r="BC261" i="1"/>
  <c r="BD261" i="1" s="1"/>
  <c r="AP231" i="1"/>
  <c r="BC231" i="1"/>
  <c r="BD231" i="1" s="1"/>
  <c r="AP227" i="1"/>
  <c r="BC227" i="1"/>
  <c r="BD227" i="1" s="1"/>
  <c r="AP223" i="1"/>
  <c r="BC223" i="1"/>
  <c r="BD223" i="1" s="1"/>
  <c r="AP215" i="1"/>
  <c r="BC215" i="1"/>
  <c r="BD215" i="1" s="1"/>
  <c r="AP211" i="1"/>
  <c r="BC211" i="1"/>
  <c r="BD211" i="1" s="1"/>
  <c r="BC217" i="1"/>
  <c r="BD217" i="1" s="1"/>
  <c r="AP258" i="1"/>
  <c r="BC258" i="1"/>
  <c r="BD258" i="1" s="1"/>
  <c r="AP254" i="1"/>
  <c r="BC254" i="1"/>
  <c r="BD254" i="1" s="1"/>
  <c r="AP250" i="1"/>
  <c r="BC250" i="1"/>
  <c r="BD250" i="1" s="1"/>
  <c r="AP246" i="1"/>
  <c r="BC246" i="1"/>
  <c r="BD246" i="1" s="1"/>
  <c r="AP242" i="1"/>
  <c r="BC242" i="1"/>
  <c r="BD242" i="1" s="1"/>
  <c r="AP238" i="1"/>
  <c r="BC238" i="1"/>
  <c r="BD238" i="1" s="1"/>
  <c r="AP262" i="1"/>
  <c r="BC262" i="1"/>
  <c r="BD262" i="1" s="1"/>
  <c r="AP232" i="1"/>
  <c r="BC232" i="1"/>
  <c r="BD232" i="1" s="1"/>
  <c r="AP216" i="1"/>
  <c r="BC216" i="1"/>
  <c r="BD216" i="1" s="1"/>
  <c r="AP208" i="1"/>
  <c r="BC208" i="1"/>
  <c r="BC219" i="1"/>
  <c r="BD219" i="1" s="1"/>
  <c r="AP259" i="1"/>
  <c r="BC259" i="1"/>
  <c r="BD259" i="1" s="1"/>
  <c r="AP255" i="1"/>
  <c r="BC255" i="1"/>
  <c r="BD255" i="1" s="1"/>
  <c r="AP251" i="1"/>
  <c r="BC251" i="1"/>
  <c r="BD251" i="1" s="1"/>
  <c r="AP247" i="1"/>
  <c r="BC247" i="1"/>
  <c r="BD247" i="1" s="1"/>
  <c r="AP243" i="1"/>
  <c r="BC243" i="1"/>
  <c r="BD243" i="1" s="1"/>
  <c r="AP239" i="1"/>
  <c r="BC239" i="1"/>
  <c r="BD239" i="1" s="1"/>
  <c r="AP235" i="1"/>
  <c r="BC235" i="1"/>
  <c r="BD235" i="1" s="1"/>
  <c r="AP264" i="1"/>
  <c r="BC264" i="1"/>
  <c r="BD264" i="1" s="1"/>
  <c r="AP233" i="1"/>
  <c r="BC233" i="1"/>
  <c r="BD233" i="1" s="1"/>
  <c r="AP229" i="1"/>
  <c r="BC229" i="1"/>
  <c r="BD229" i="1" s="1"/>
  <c r="AP225" i="1"/>
  <c r="BC225" i="1"/>
  <c r="BD225" i="1" s="1"/>
  <c r="AP221" i="1"/>
  <c r="BC221" i="1"/>
  <c r="BD221" i="1" s="1"/>
  <c r="AP209" i="1"/>
  <c r="BC209" i="1"/>
  <c r="BD209" i="1" s="1"/>
  <c r="BC220" i="1"/>
  <c r="BD220" i="1" s="1"/>
  <c r="AP138" i="1"/>
  <c r="BC138" i="1"/>
  <c r="BD138" i="1" s="1"/>
  <c r="AP155" i="1"/>
  <c r="BC155" i="1"/>
  <c r="BD155" i="1" s="1"/>
  <c r="AP147" i="1"/>
  <c r="BC147" i="1"/>
  <c r="BD147" i="1" s="1"/>
  <c r="AP149" i="1"/>
  <c r="BC149" i="1"/>
  <c r="BD149" i="1" s="1"/>
  <c r="AA186" i="1"/>
  <c r="AA188" i="1" s="1"/>
  <c r="BC146" i="1"/>
  <c r="BD146" i="1" s="1"/>
  <c r="BC152" i="1"/>
  <c r="BD152" i="1" s="1"/>
  <c r="BC151" i="1"/>
  <c r="BD151" i="1" s="1"/>
  <c r="AP132" i="1"/>
  <c r="BC132" i="1"/>
  <c r="BC157" i="1"/>
  <c r="BD157" i="1" s="1"/>
  <c r="BC137" i="1"/>
  <c r="BD137" i="1" s="1"/>
  <c r="BC140" i="1"/>
  <c r="BD140" i="1" s="1"/>
  <c r="BC142" i="1"/>
  <c r="BD142" i="1" s="1"/>
  <c r="AP154" i="1"/>
  <c r="BC154" i="1"/>
  <c r="BD154" i="1" s="1"/>
  <c r="AP139" i="1"/>
  <c r="BC139" i="1"/>
  <c r="BD139" i="1" s="1"/>
  <c r="AP145" i="1"/>
  <c r="BC145" i="1"/>
  <c r="BD145" i="1" s="1"/>
  <c r="BC133" i="1"/>
  <c r="BD133" i="1" s="1"/>
  <c r="BC153" i="1"/>
  <c r="BD153" i="1" s="1"/>
  <c r="BC144" i="1"/>
  <c r="BD144" i="1" s="1"/>
  <c r="AP143" i="1"/>
  <c r="BC143" i="1"/>
  <c r="BD143" i="1" s="1"/>
  <c r="BC150" i="1"/>
  <c r="BD150" i="1" s="1"/>
  <c r="BC136" i="1"/>
  <c r="BD136" i="1" s="1"/>
  <c r="BC135" i="1"/>
  <c r="BD135" i="1" s="1"/>
  <c r="BC156" i="1"/>
  <c r="BD156" i="1" s="1"/>
  <c r="BC58" i="1"/>
  <c r="BD58" i="1" s="1"/>
  <c r="BC63" i="1"/>
  <c r="BD63" i="1" s="1"/>
  <c r="AP134" i="1"/>
  <c r="BC134" i="1"/>
  <c r="BD134" i="1" s="1"/>
  <c r="AP131" i="1"/>
  <c r="BC131" i="1"/>
  <c r="BD131" i="1" s="1"/>
  <c r="AP129" i="1"/>
  <c r="BC129" i="1"/>
  <c r="BD129" i="1" s="1"/>
  <c r="AP126" i="1"/>
  <c r="BC126" i="1"/>
  <c r="BD126" i="1" s="1"/>
  <c r="AP53" i="1"/>
  <c r="BC53" i="1"/>
  <c r="BD53" i="1" s="1"/>
  <c r="AP45" i="1"/>
  <c r="BC45" i="1"/>
  <c r="BD45" i="1" s="1"/>
  <c r="AP31" i="1"/>
  <c r="BC31" i="1"/>
  <c r="BD31" i="1" s="1"/>
  <c r="AP37" i="1"/>
  <c r="BC37" i="1"/>
  <c r="BD37" i="1" s="1"/>
  <c r="AP24" i="1"/>
  <c r="BC24" i="1"/>
  <c r="BD24" i="1" s="1"/>
  <c r="AP64" i="1"/>
  <c r="BC64" i="1"/>
  <c r="BD64" i="1" s="1"/>
  <c r="AP52" i="1"/>
  <c r="BC52" i="1"/>
  <c r="BD52" i="1" s="1"/>
  <c r="AP33" i="1"/>
  <c r="BC33" i="1"/>
  <c r="BD33" i="1" s="1"/>
  <c r="AP127" i="1"/>
  <c r="BC127" i="1"/>
  <c r="BD127" i="1" s="1"/>
  <c r="AP130" i="1"/>
  <c r="BC130" i="1"/>
  <c r="BD130" i="1" s="1"/>
  <c r="AP40" i="1"/>
  <c r="BC40" i="1"/>
  <c r="BD40" i="1" s="1"/>
  <c r="AP56" i="1"/>
  <c r="BC56" i="1"/>
  <c r="BD56" i="1" s="1"/>
  <c r="AP38" i="1"/>
  <c r="BC38" i="1"/>
  <c r="BD38" i="1" s="1"/>
  <c r="AP18" i="1"/>
  <c r="BC18" i="1"/>
  <c r="BD18" i="1" s="1"/>
  <c r="AH525" i="1"/>
  <c r="AO65" i="1"/>
  <c r="AP128" i="1"/>
  <c r="BC128" i="1"/>
  <c r="BD128" i="1" s="1"/>
  <c r="AP57" i="1"/>
  <c r="BC57" i="1"/>
  <c r="BD57" i="1" s="1"/>
  <c r="AP49" i="1"/>
  <c r="BC49" i="1"/>
  <c r="BD49" i="1" s="1"/>
  <c r="AP8" i="1"/>
  <c r="BC8" i="1"/>
  <c r="AP41" i="1"/>
  <c r="BC41" i="1"/>
  <c r="BD41" i="1" s="1"/>
  <c r="AP28" i="1"/>
  <c r="BC28" i="1"/>
  <c r="BD28" i="1" s="1"/>
  <c r="AP17" i="1"/>
  <c r="BC17" i="1"/>
  <c r="BD17" i="1" s="1"/>
  <c r="AP60" i="1"/>
  <c r="BC60" i="1"/>
  <c r="BD60" i="1" s="1"/>
  <c r="AP44" i="1"/>
  <c r="BC44" i="1"/>
  <c r="BD44" i="1" s="1"/>
  <c r="AP25" i="1"/>
  <c r="BC25" i="1"/>
  <c r="BD25" i="1" s="1"/>
  <c r="AP20" i="1"/>
  <c r="BC20" i="1"/>
  <c r="BD20" i="1" s="1"/>
  <c r="AO361" i="1"/>
  <c r="AP11" i="1"/>
  <c r="BC11" i="1"/>
  <c r="BD11" i="1" s="1"/>
  <c r="AP125" i="1"/>
  <c r="BC125" i="1"/>
  <c r="BD125" i="1" s="1"/>
  <c r="AP124" i="1"/>
  <c r="BC124" i="1"/>
  <c r="BD124" i="1" s="1"/>
  <c r="AP32" i="1"/>
  <c r="BC32" i="1"/>
  <c r="BD32" i="1" s="1"/>
  <c r="AP61" i="1"/>
  <c r="BC61" i="1"/>
  <c r="BD61" i="1" s="1"/>
  <c r="AP48" i="1"/>
  <c r="BC48" i="1"/>
  <c r="BD48" i="1" s="1"/>
  <c r="AP29" i="1"/>
  <c r="AP21" i="1"/>
  <c r="BC21" i="1"/>
  <c r="BD21" i="1" s="1"/>
  <c r="AL525" i="1"/>
  <c r="AA564" i="1"/>
  <c r="AA566" i="1" s="1"/>
  <c r="AE525" i="1"/>
  <c r="AO360" i="1"/>
  <c r="L604" i="1"/>
  <c r="L606" i="1" s="1"/>
  <c r="M580" i="1"/>
  <c r="AA291" i="1"/>
  <c r="AA293" i="1" s="1"/>
  <c r="AO191" i="1"/>
  <c r="AO141" i="1"/>
  <c r="AO34" i="1"/>
  <c r="AO337" i="1"/>
  <c r="BC337" i="1" s="1"/>
  <c r="BD337" i="1" s="1"/>
  <c r="BC563" i="1" l="1"/>
  <c r="BD569" i="1"/>
  <c r="BD531" i="1"/>
  <c r="BD563" i="1" s="1"/>
  <c r="BD208" i="1"/>
  <c r="BD290" i="1" s="1"/>
  <c r="BC290" i="1"/>
  <c r="BD132" i="1"/>
  <c r="BD8" i="1"/>
  <c r="AP361" i="1"/>
  <c r="BC361" i="1"/>
  <c r="BD361" i="1" s="1"/>
  <c r="AP360" i="1"/>
  <c r="BC360" i="1"/>
  <c r="BD360" i="1" s="1"/>
  <c r="AP141" i="1"/>
  <c r="BC141" i="1"/>
  <c r="BD141" i="1" s="1"/>
  <c r="AP65" i="1"/>
  <c r="BC65" i="1"/>
  <c r="BD65" i="1" s="1"/>
  <c r="AP34" i="1"/>
  <c r="BC34" i="1"/>
  <c r="BD34" i="1" s="1"/>
  <c r="AA580" i="1"/>
  <c r="M604" i="1"/>
  <c r="M606" i="1" s="1"/>
  <c r="AP337" i="1"/>
  <c r="AP191" i="1"/>
  <c r="BD524" i="1" l="1"/>
  <c r="BC524" i="1"/>
  <c r="BD185" i="1"/>
  <c r="BC185" i="1"/>
  <c r="BD85" i="1"/>
  <c r="BC85" i="1"/>
  <c r="AO580" i="1"/>
  <c r="BC580" i="1" s="1"/>
  <c r="AA604" i="1"/>
  <c r="AA606" i="1" s="1"/>
  <c r="BD580" i="1" l="1"/>
  <c r="BD603" i="1" s="1"/>
  <c r="BC603" i="1"/>
  <c r="AP580" i="1"/>
</calcChain>
</file>

<file path=xl/sharedStrings.xml><?xml version="1.0" encoding="utf-8"?>
<sst xmlns="http://schemas.openxmlformats.org/spreadsheetml/2006/main" count="1953" uniqueCount="1156">
  <si>
    <t>ALECSA CELAYA S DE RL DE CV</t>
  </si>
  <si>
    <t>CALCULO DE LA DEPRECIACION DE ACTIVO FIJO</t>
  </si>
  <si>
    <t>FECHA</t>
  </si>
  <si>
    <t>REF.</t>
  </si>
  <si>
    <t>CONCEPTO</t>
  </si>
  <si>
    <t>MOI</t>
  </si>
  <si>
    <t>DEP ACUMULADA</t>
  </si>
  <si>
    <t>31 DE DIC 13</t>
  </si>
  <si>
    <t>31 DE DIC 14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</si>
  <si>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</si>
  <si>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</si>
  <si>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</si>
  <si>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</si>
  <si>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</si>
  <si>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</si>
  <si>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</si>
  <si>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</si>
  <si>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</si>
  <si>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</si>
  <si>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</si>
  <si>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</si>
  <si>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</si>
  <si>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31 DE DIC 15</t>
  </si>
  <si>
    <t>272-001</t>
  </si>
  <si>
    <t>MAQUINARIA Y EQUIPO DE TALLER</t>
  </si>
  <si>
    <t>D 51</t>
  </si>
  <si>
    <t xml:space="preserve">FAC. 11068812 SNAP-ON </t>
  </si>
  <si>
    <t>FAC. 11068813 SNAP-ON</t>
  </si>
  <si>
    <t>D 52</t>
  </si>
  <si>
    <t>FAC. 11069348 SMAP-ON</t>
  </si>
  <si>
    <t>D 723</t>
  </si>
  <si>
    <t>FAC. 11070035 SNAP-ON</t>
  </si>
  <si>
    <t>FAC. 11070034 SNAP-ON</t>
  </si>
  <si>
    <t>D 98</t>
  </si>
  <si>
    <t xml:space="preserve">FAC. 981 2 RAMPAS </t>
  </si>
  <si>
    <t>D 719</t>
  </si>
  <si>
    <t xml:space="preserve">FAC. 9913 SPX </t>
  </si>
  <si>
    <t>FAC. 9914 SPX</t>
  </si>
  <si>
    <t>FAC. 9915 SPX</t>
  </si>
  <si>
    <t>FAC. 9916 SPX</t>
  </si>
  <si>
    <t>D 724</t>
  </si>
  <si>
    <t xml:space="preserve">FAC. 11070629 SNAP-ON </t>
  </si>
  <si>
    <t>D 718</t>
  </si>
  <si>
    <t xml:space="preserve">FAC. 11070938 SNAP-ON </t>
  </si>
  <si>
    <t>D 179</t>
  </si>
  <si>
    <t xml:space="preserve">FAC. 11071450 SNAP-ON </t>
  </si>
  <si>
    <t>D 675</t>
  </si>
  <si>
    <t>EQUIPO TRATAMIENTO AGUAS</t>
  </si>
  <si>
    <t>D 138</t>
  </si>
  <si>
    <t>FAC. 62 RAMPA METALICA</t>
  </si>
  <si>
    <t>D 474</t>
  </si>
  <si>
    <t>F-655 HIDROLAVADORA</t>
  </si>
  <si>
    <t>D 658</t>
  </si>
  <si>
    <t>F-1647 2 RAMPAS ASIMETRICAS</t>
  </si>
  <si>
    <t>D 571</t>
  </si>
  <si>
    <t>F-7225</t>
  </si>
  <si>
    <t>D 572</t>
  </si>
  <si>
    <t>F-7226</t>
  </si>
  <si>
    <t>D 119</t>
  </si>
  <si>
    <t>F-7264 HIDROLABADORA</t>
  </si>
  <si>
    <t>D 120</t>
  </si>
  <si>
    <t>F-7262 HIDROLABADORA</t>
  </si>
  <si>
    <t>D 1419</t>
  </si>
  <si>
    <t>F-11102269 RAMPA 2 POSTES</t>
  </si>
  <si>
    <t>D 1229</t>
  </si>
  <si>
    <t>F-1779 EQUIPO DE DIAGNOSTICO</t>
  </si>
  <si>
    <t>D 984</t>
  </si>
  <si>
    <t>BOMBA HIDRONEUMATICA</t>
  </si>
  <si>
    <t>D 784</t>
  </si>
  <si>
    <t>REPARACION DE EQ HIDRONEUMATICO</t>
  </si>
  <si>
    <t>D 197</t>
  </si>
  <si>
    <t>TINA LIMPIA PARTES</t>
  </si>
  <si>
    <t>D 764</t>
  </si>
  <si>
    <t>ASPIRADORA</t>
  </si>
  <si>
    <t>D 1261</t>
  </si>
  <si>
    <t>HERRAMIENTA</t>
  </si>
  <si>
    <t>D 1262</t>
  </si>
  <si>
    <t>D 1263</t>
  </si>
  <si>
    <t>D 1401</t>
  </si>
  <si>
    <t>F-1299 COMPRA DE RAMPA</t>
  </si>
  <si>
    <t>D 1402</t>
  </si>
  <si>
    <t>F-13886 BURILES</t>
  </si>
  <si>
    <t>D 1403</t>
  </si>
  <si>
    <t>F-13885  PRO32 RELENSE</t>
  </si>
  <si>
    <t>D 1525</t>
  </si>
  <si>
    <t>D5594 CARGADOR DE BATERIAS</t>
  </si>
  <si>
    <t>??????????ajuste???????????</t>
  </si>
  <si>
    <t>D 1037</t>
  </si>
  <si>
    <t>F-14131, 1250LBS ENGINE WITH</t>
  </si>
  <si>
    <t>D 150</t>
  </si>
  <si>
    <t>F-17184  HERRAMIENTA</t>
  </si>
  <si>
    <t>D 56</t>
  </si>
  <si>
    <t>F-3149  PORTAORDENES DE 6 CHAROLAS</t>
  </si>
  <si>
    <t xml:space="preserve">D 92 </t>
  </si>
  <si>
    <t>ESTANTES PARA TALLER</t>
  </si>
  <si>
    <t xml:space="preserve">D 94 </t>
  </si>
  <si>
    <t>D 1637</t>
  </si>
  <si>
    <t>F-6 MAGNETOPLANES</t>
  </si>
  <si>
    <t>D 744</t>
  </si>
  <si>
    <t>F-674  DOS TELEFONOS INHALAMBRICOS</t>
  </si>
  <si>
    <t>D 1653</t>
  </si>
  <si>
    <t>COMPRA DE MULTIMETRO</t>
  </si>
  <si>
    <t>D 1137</t>
  </si>
  <si>
    <t>F-40321  1RED COLOR JACK BEAM/</t>
  </si>
  <si>
    <t>D  1857</t>
  </si>
  <si>
    <t>RACKS REFACCIONES</t>
  </si>
  <si>
    <t>D  1879</t>
  </si>
  <si>
    <t>EQUIPO</t>
  </si>
  <si>
    <t>D  1993</t>
  </si>
  <si>
    <t>B0000127452</t>
  </si>
  <si>
    <t>D  940</t>
  </si>
  <si>
    <t>D  2,106</t>
  </si>
  <si>
    <t>COMPRESOR DE AIRE</t>
  </si>
  <si>
    <t>D  1,696</t>
  </si>
  <si>
    <t>F-133 MTTO CARRILES DE AREA LAVADO</t>
  </si>
  <si>
    <t>D  1,698</t>
  </si>
  <si>
    <t>F-132 MTTO HIDROLAVADORA LAVADO F-13</t>
  </si>
  <si>
    <t>D  1,732</t>
  </si>
  <si>
    <t>HERRAMIENTA CERTIFICACION F-IR</t>
  </si>
  <si>
    <t>D  1360</t>
  </si>
  <si>
    <t>MTTO A HIDROLAV</t>
  </si>
  <si>
    <t>D  1,033</t>
  </si>
  <si>
    <t>HERRAMIENTA MANUAL</t>
  </si>
  <si>
    <t>D    746</t>
  </si>
  <si>
    <t>ESTACION DE CARGA Y DIAGNOSTIC</t>
  </si>
  <si>
    <t>D  1,060</t>
  </si>
  <si>
    <t>WIRELES CHASSIS EAR</t>
  </si>
  <si>
    <t>D    833</t>
  </si>
  <si>
    <t>HERRAMIENTAS TALLER</t>
  </si>
  <si>
    <t>COMPRESOR HIGHPOWER</t>
  </si>
  <si>
    <t>D  1,444</t>
  </si>
  <si>
    <t>CABINA</t>
  </si>
  <si>
    <t>705-001-025  /  282-001</t>
  </si>
  <si>
    <t>CONTABILIDAD</t>
  </si>
  <si>
    <t>DIFERENCIA</t>
  </si>
  <si>
    <t>273-001</t>
  </si>
  <si>
    <t xml:space="preserve">EQUIPO DE COMPUTO </t>
  </si>
  <si>
    <t>31 DE DIC 06</t>
  </si>
  <si>
    <t>31 DE DIC 07</t>
  </si>
  <si>
    <t>31 DE DIC 08</t>
  </si>
  <si>
    <t>31 DE DIC 09</t>
  </si>
  <si>
    <t>31 DE DIC 10</t>
  </si>
  <si>
    <t>31 DE DIC 11</t>
  </si>
  <si>
    <t>31 DE DIC 12</t>
  </si>
  <si>
    <t>31 DE DIC 16</t>
  </si>
  <si>
    <t>D 234</t>
  </si>
  <si>
    <t>FAC. 0050L03315 IMPRESORA LX3</t>
  </si>
  <si>
    <t>D 156</t>
  </si>
  <si>
    <t xml:space="preserve">FAC. 161306 EQUIPO DE COMPUTO </t>
  </si>
  <si>
    <t>D 219</t>
  </si>
  <si>
    <t>FAC. 000LX300 IMPRESORA LX300</t>
  </si>
  <si>
    <t>D 676</t>
  </si>
  <si>
    <t>D 113</t>
  </si>
  <si>
    <t>DELL COMPUTADORA</t>
  </si>
  <si>
    <t>D 529</t>
  </si>
  <si>
    <t>F-4799 PC</t>
  </si>
  <si>
    <t>COMPUTADORA</t>
  </si>
  <si>
    <t>D 514</t>
  </si>
  <si>
    <t>D 54</t>
  </si>
  <si>
    <t>2 EQUIPOS</t>
  </si>
  <si>
    <t>D 1297</t>
  </si>
  <si>
    <t>AJUSTE AUDITORIA</t>
  </si>
  <si>
    <t>D 1054</t>
  </si>
  <si>
    <t>2 COMPUTADORAS</t>
  </si>
  <si>
    <t>E 182</t>
  </si>
  <si>
    <t>ANTICIPO DE VIDEO</t>
  </si>
  <si>
    <t>D 454</t>
  </si>
  <si>
    <t>3 COMPUTADORAS</t>
  </si>
  <si>
    <t>D 923</t>
  </si>
  <si>
    <t>VIDEO</t>
  </si>
  <si>
    <t>D 372</t>
  </si>
  <si>
    <t>F-20036627 SERVIDOR</t>
  </si>
  <si>
    <t>D 1430</t>
  </si>
  <si>
    <t>D 887</t>
  </si>
  <si>
    <t>LAPTOP</t>
  </si>
  <si>
    <t>D 1016</t>
  </si>
  <si>
    <t>PC DELL 968 ALL IN ON</t>
  </si>
  <si>
    <t>D  1233</t>
  </si>
  <si>
    <t>IPOD  TOUCH</t>
  </si>
  <si>
    <t>D  487</t>
  </si>
  <si>
    <t>OFFICE DEPOT SA DE CV</t>
  </si>
  <si>
    <t>???????ajuste???????</t>
  </si>
  <si>
    <t>D   1540</t>
  </si>
  <si>
    <t>F*5171 COMPUTADORA</t>
  </si>
  <si>
    <t>D  405</t>
  </si>
  <si>
    <t>F-5965 PROYECTOR EPSON</t>
  </si>
  <si>
    <t>D 257</t>
  </si>
  <si>
    <t>F-1477 MONITOR PARA REFACC</t>
  </si>
  <si>
    <t>D 664</t>
  </si>
  <si>
    <t>50% CAMARAS VIGILANCIA</t>
  </si>
  <si>
    <t>D 1169</t>
  </si>
  <si>
    <t>D 950</t>
  </si>
  <si>
    <t>F-1892 2 IMPRESORAS</t>
  </si>
  <si>
    <t>D  545</t>
  </si>
  <si>
    <t>FS22A300B MONITOR</t>
  </si>
  <si>
    <t>D  1242</t>
  </si>
  <si>
    <t>COMPRA MONITOR</t>
  </si>
  <si>
    <t>D    260</t>
  </si>
  <si>
    <t>VIDEOPROYECTOR POWERLITE F-Q21</t>
  </si>
  <si>
    <t>D  2,164</t>
  </si>
  <si>
    <t>IMPRESORA MATRIZ F-QRCC5136</t>
  </si>
  <si>
    <t>D  2,063</t>
  </si>
  <si>
    <t>LAPTOP, REGULADOR KOBLENZ F-57</t>
  </si>
  <si>
    <t>D    818</t>
  </si>
  <si>
    <t>FG-60C HW PLUS FORTICARE AND F</t>
  </si>
  <si>
    <t>D1970</t>
  </si>
  <si>
    <t xml:space="preserve">QR6499 MONITOR Y REGULADOR </t>
  </si>
  <si>
    <t>D  1781</t>
  </si>
  <si>
    <t>W32</t>
  </si>
  <si>
    <t>D 1693</t>
  </si>
  <si>
    <t>F-7131 EQUIPO COMPUTO C/REGULADOR</t>
  </si>
  <si>
    <t>D  2243</t>
  </si>
  <si>
    <t xml:space="preserve">NODOS EQUIPO NUEVO CELAYA </t>
  </si>
  <si>
    <t>D  833</t>
  </si>
  <si>
    <t>MONITORES</t>
  </si>
  <si>
    <t>D  1364</t>
  </si>
  <si>
    <t>EQUIPO COMPUTO SERVICIO</t>
  </si>
  <si>
    <t>D2821</t>
  </si>
  <si>
    <t>EQUIPO W32</t>
  </si>
  <si>
    <t>D 1364</t>
  </si>
  <si>
    <t>EQUIPO DE COMPUTO P005070</t>
  </si>
  <si>
    <t>D 1816</t>
  </si>
  <si>
    <t>CAMARAS DE VIDEO</t>
  </si>
  <si>
    <t>D  707</t>
  </si>
  <si>
    <t>IMPRESORA A COLOR</t>
  </si>
  <si>
    <t>D 2623</t>
  </si>
  <si>
    <t>MONITOR 25 PULGADAS</t>
  </si>
  <si>
    <t>D  2,561</t>
  </si>
  <si>
    <t>DOMINIO CELAYA</t>
  </si>
  <si>
    <t>D  2,863</t>
  </si>
  <si>
    <t>COMPUTADORA LCD 19 PULGADAS</t>
  </si>
  <si>
    <t>D  2,434</t>
  </si>
  <si>
    <t>PC PARA AREA DE CAJA</t>
  </si>
  <si>
    <t>D  1,866</t>
  </si>
  <si>
    <t>COMPUTADORA LCD DE 19 PULGADAS</t>
  </si>
  <si>
    <t>D  2,304</t>
  </si>
  <si>
    <t>COMPUTADORA ACER AZ1 601</t>
  </si>
  <si>
    <t>D  2,679</t>
  </si>
  <si>
    <t>COMPUTADORAS DELL</t>
  </si>
  <si>
    <t>D  3,353</t>
  </si>
  <si>
    <t>D  473</t>
  </si>
  <si>
    <t>COMPUTADORA DELL</t>
  </si>
  <si>
    <t>D  475</t>
  </si>
  <si>
    <t>COMPUTADORA DELL 3450 L345</t>
  </si>
  <si>
    <t>D  2,834</t>
  </si>
  <si>
    <t>COTERM PARA EQUIPO 60C</t>
  </si>
  <si>
    <t>D  53</t>
  </si>
  <si>
    <t>8X5 BOUNDLE RENEWAL FOR FG</t>
  </si>
  <si>
    <t>D  2,462</t>
  </si>
  <si>
    <t>DELL NOTEBOOK LATITUDE 345</t>
  </si>
  <si>
    <t>D  2,740</t>
  </si>
  <si>
    <t>D  1,812</t>
  </si>
  <si>
    <t>IMPRESORA HP</t>
  </si>
  <si>
    <t>D  1,905</t>
  </si>
  <si>
    <t>TERMINAL DE RECONOCIMIENTO FACIL</t>
  </si>
  <si>
    <t>D  2,961</t>
  </si>
  <si>
    <t>OPTIPLEX 3040 500G</t>
  </si>
  <si>
    <t>D  652</t>
  </si>
  <si>
    <t>EQUIPO COMPUTO DELL</t>
  </si>
  <si>
    <t>703-025-001   /  283-001</t>
  </si>
  <si>
    <t>274-001</t>
  </si>
  <si>
    <t xml:space="preserve">MOBILIARIO Y EQUIPO </t>
  </si>
  <si>
    <t>D 224</t>
  </si>
  <si>
    <t>FAC. 001643 SMART-UPS</t>
  </si>
  <si>
    <t>D 743</t>
  </si>
  <si>
    <t>F-60905, TV LG 20" LCD</t>
  </si>
  <si>
    <t>D 785</t>
  </si>
  <si>
    <t>F-548 MOBILIARIO</t>
  </si>
  <si>
    <t>D 575</t>
  </si>
  <si>
    <t>F-1979 EXTRACTOR ATMOSFERICO</t>
  </si>
  <si>
    <t>TRANSFORMADOR</t>
  </si>
  <si>
    <t>ANUNCIO DE PUBLICIDAD</t>
  </si>
  <si>
    <t>CORTINAS METALICAS</t>
  </si>
  <si>
    <t>D 453</t>
  </si>
  <si>
    <t>F-5624 PERSIANAS</t>
  </si>
  <si>
    <t>D 32</t>
  </si>
  <si>
    <t>FABRICACION DE MUEBLES</t>
  </si>
  <si>
    <t>D 683</t>
  </si>
  <si>
    <t>F-346 AIRE ACONDICIONADO</t>
  </si>
  <si>
    <t>D 706</t>
  </si>
  <si>
    <t>D 426</t>
  </si>
  <si>
    <t>F-468 ARCHIVEROS</t>
  </si>
  <si>
    <t>D 608</t>
  </si>
  <si>
    <t>F-496 VIDEOPROYECTOR</t>
  </si>
  <si>
    <t>D 966</t>
  </si>
  <si>
    <t>F-402 AIRE ACONDICIONADO</t>
  </si>
  <si>
    <t>D 1149</t>
  </si>
  <si>
    <t>F-412 AIRE ACONDICIONADO</t>
  </si>
  <si>
    <t>D 362</t>
  </si>
  <si>
    <t>F-5655 MUEBLES PARA OFICINA</t>
  </si>
  <si>
    <t>D 822</t>
  </si>
  <si>
    <t>F-5668 2 ARCHIVEROS</t>
  </si>
  <si>
    <t>D 616</t>
  </si>
  <si>
    <t>F-5681  / 3 ESCRITORIOS</t>
  </si>
  <si>
    <t>D 617</t>
  </si>
  <si>
    <t>F-5680  / ARCHIVEROS</t>
  </si>
  <si>
    <t>D 681</t>
  </si>
  <si>
    <t>F-2545 / EQUIPO DE AIRE</t>
  </si>
  <si>
    <t>D 748</t>
  </si>
  <si>
    <t>5705  / LIBRERO</t>
  </si>
  <si>
    <t>D 43</t>
  </si>
  <si>
    <t xml:space="preserve">F-2570 / </t>
  </si>
  <si>
    <t>D 585</t>
  </si>
  <si>
    <t>F-5719 / SILLAS</t>
  </si>
  <si>
    <t>D 27</t>
  </si>
  <si>
    <t>COMPRA EQUIPO</t>
  </si>
  <si>
    <t>D 905</t>
  </si>
  <si>
    <t>F-43985 CMP DE MICROGRA</t>
  </si>
  <si>
    <t>D 906</t>
  </si>
  <si>
    <t>F-44011 COMPRA DE TELEFONO</t>
  </si>
  <si>
    <t>D 235</t>
  </si>
  <si>
    <t>F-5761 COMP DE CONJUNT</t>
  </si>
  <si>
    <t>D 889</t>
  </si>
  <si>
    <t>F-998 BUTACAS</t>
  </si>
  <si>
    <t>D 373</t>
  </si>
  <si>
    <t>F-1860</t>
  </si>
  <si>
    <t>D 660</t>
  </si>
  <si>
    <t>F-443404-704</t>
  </si>
  <si>
    <t>D 248</t>
  </si>
  <si>
    <t>F-1873 PANTALLA</t>
  </si>
  <si>
    <t>D 383</t>
  </si>
  <si>
    <t>MODULO</t>
  </si>
  <si>
    <t xml:space="preserve">D 50 </t>
  </si>
  <si>
    <t>F-5883 6 MESAS 9 SILLAS</t>
  </si>
  <si>
    <t>D 811</t>
  </si>
  <si>
    <t>F-47248 3 TELEVISIONES</t>
  </si>
  <si>
    <t>D 470</t>
  </si>
  <si>
    <t>F-5901</t>
  </si>
  <si>
    <t>D  869</t>
  </si>
  <si>
    <t>F.4795  REPARACION DE CORTINAS</t>
  </si>
  <si>
    <t>D 1208</t>
  </si>
  <si>
    <t xml:space="preserve">QUERETARO MOTORS </t>
  </si>
  <si>
    <t>D 288</t>
  </si>
  <si>
    <t>F-1684 LETRA ACRILICO ROJO</t>
  </si>
  <si>
    <t>D 1065</t>
  </si>
  <si>
    <t>F-51223 TV LCD 37"</t>
  </si>
  <si>
    <t>D 938</t>
  </si>
  <si>
    <t>F-695 SECADORA Y CEPILLO</t>
  </si>
  <si>
    <t>D 1265</t>
  </si>
  <si>
    <t>TELEFONOS INHALAMBRICOS</t>
  </si>
  <si>
    <t>??????ajuste??????</t>
  </si>
  <si>
    <t>D 1118</t>
  </si>
  <si>
    <t>CAJA DE SEGURIDAD</t>
  </si>
  <si>
    <t>D 1325</t>
  </si>
  <si>
    <t>F*86268  C BAFLE PROF</t>
  </si>
  <si>
    <t>D 1512</t>
  </si>
  <si>
    <t>F*AXG81346 CARPA PARA VTAS</t>
  </si>
  <si>
    <t>D 360</t>
  </si>
  <si>
    <t xml:space="preserve">F-ZBY6847 1MP4 DE 4GB       </t>
  </si>
  <si>
    <t>D 361</t>
  </si>
  <si>
    <t xml:space="preserve">F-ZBY6846 1 LUMIX PLANA     </t>
  </si>
  <si>
    <t>D 1048</t>
  </si>
  <si>
    <t>F-247180 COMPRA DE PANTALLA</t>
  </si>
  <si>
    <t>D  1,545</t>
  </si>
  <si>
    <t>F*AXG136376 LONA BLANCA</t>
  </si>
  <si>
    <t>D 978</t>
  </si>
  <si>
    <t>F-90062 ASPIRADORA</t>
  </si>
  <si>
    <t>D 1369</t>
  </si>
  <si>
    <t>F-1587 LOCKER 20 COMPARTIMIENTOS</t>
  </si>
  <si>
    <t>D 805</t>
  </si>
  <si>
    <t xml:space="preserve">F-1604 ESCRITORIOS </t>
  </si>
  <si>
    <t>D  956</t>
  </si>
  <si>
    <t>REPARACIO SALA DE JUNTAS</t>
  </si>
  <si>
    <t>D  1410</t>
  </si>
  <si>
    <t>REPARCION ELECTRICIDAD</t>
  </si>
  <si>
    <t>D  1878</t>
  </si>
  <si>
    <t>SALA</t>
  </si>
  <si>
    <t>D  7</t>
  </si>
  <si>
    <t>REPARACION DE MOBILIARIO</t>
  </si>
  <si>
    <t>D  1663</t>
  </si>
  <si>
    <t>EXTINTORES</t>
  </si>
  <si>
    <t>D    572</t>
  </si>
  <si>
    <t>ARCHIVOS</t>
  </si>
  <si>
    <t>D  721</t>
  </si>
  <si>
    <t>CABLEADO DE NUEVAS INSTALACIONES</t>
  </si>
  <si>
    <t>D  118</t>
  </si>
  <si>
    <t>SCANNER MOD. DRM 140 P005105</t>
  </si>
  <si>
    <t>D 555</t>
  </si>
  <si>
    <t>MOBILIARIO PARA OFICINA SERV.</t>
  </si>
  <si>
    <t>D 556</t>
  </si>
  <si>
    <t>MOBILIARIO PARA OFICINA ADMVOS.</t>
  </si>
  <si>
    <t>D 557</t>
  </si>
  <si>
    <t>MOBILIARIO PARA OFICINA VTAS</t>
  </si>
  <si>
    <t>D 558</t>
  </si>
  <si>
    <t>MOBILIARIO PARA OFICINA REFACC</t>
  </si>
  <si>
    <t>D  2,186</t>
  </si>
  <si>
    <t>REPOSICION DE RELOJ CHECAD</t>
  </si>
  <si>
    <t>D  2,131</t>
  </si>
  <si>
    <t>D  1,494</t>
  </si>
  <si>
    <t>MOBILIARIO Y EQUIPO DE OFICINA</t>
  </si>
  <si>
    <t>D  1,611</t>
  </si>
  <si>
    <t>ANTICIPO MOBILIARIO</t>
  </si>
  <si>
    <t>D  1,103</t>
  </si>
  <si>
    <t>FINIQUITO DE MUEBLES PISO DE V</t>
  </si>
  <si>
    <t>D    538</t>
  </si>
  <si>
    <t>LOCKERS DE 5 PUERTAS</t>
  </si>
  <si>
    <t>D    743</t>
  </si>
  <si>
    <t>LOKERS DE 5 PUERTAS</t>
  </si>
  <si>
    <t>D  2,159</t>
  </si>
  <si>
    <t>TABLERO PARA CONTROL 25 LLAVES</t>
  </si>
  <si>
    <t>D  1,658</t>
  </si>
  <si>
    <t>MOBILIARIO Y EQUIPO</t>
  </si>
  <si>
    <t>D  389</t>
  </si>
  <si>
    <t>4 TELEFONOS ANALOGICOS</t>
  </si>
  <si>
    <t>D  250</t>
  </si>
  <si>
    <t>ARCHIVERO</t>
  </si>
  <si>
    <t>703-025-002  /   284-001</t>
  </si>
  <si>
    <t>275-001</t>
  </si>
  <si>
    <t>276-001</t>
  </si>
  <si>
    <t>ACONIC Y MEJORAS PROP ARRENDADA</t>
  </si>
  <si>
    <t>D 1246</t>
  </si>
  <si>
    <t>F-43806, PLACAS P/INTERIOR DE AGENCIA</t>
  </si>
  <si>
    <t>D 251</t>
  </si>
  <si>
    <t>F-N3964, ANTPO MALLA CICLONICA</t>
  </si>
  <si>
    <t>F-1394, MTTO CORTINA DE ACERO</t>
  </si>
  <si>
    <t>D 1170</t>
  </si>
  <si>
    <t>F-435</t>
  </si>
  <si>
    <t>F-436</t>
  </si>
  <si>
    <t>D 771</t>
  </si>
  <si>
    <t>F-3969, COLOCACION MALLA CICLONICA</t>
  </si>
  <si>
    <t>D 776</t>
  </si>
  <si>
    <t>F-339</t>
  </si>
  <si>
    <t>D 1013</t>
  </si>
  <si>
    <t>F-133, ANT FABRICACION PTA METALICA</t>
  </si>
  <si>
    <t>D 927</t>
  </si>
  <si>
    <t>F-3973, PAGO TOTAL COLOCACION DE MALLA CICLONICA</t>
  </si>
  <si>
    <t>D 292</t>
  </si>
  <si>
    <t>F-1397</t>
  </si>
  <si>
    <t>D 318</t>
  </si>
  <si>
    <t>F-1398</t>
  </si>
  <si>
    <t>D 93</t>
  </si>
  <si>
    <t>F-136</t>
  </si>
  <si>
    <t>D 343</t>
  </si>
  <si>
    <t>F-343</t>
  </si>
  <si>
    <t>D 830</t>
  </si>
  <si>
    <t>F-345</t>
  </si>
  <si>
    <t>D 831</t>
  </si>
  <si>
    <t xml:space="preserve">F-346  </t>
  </si>
  <si>
    <t>D 1024</t>
  </si>
  <si>
    <t>F-39213</t>
  </si>
  <si>
    <t>D 460</t>
  </si>
  <si>
    <t>F-348 MTTO AGENCIA</t>
  </si>
  <si>
    <t>D 464</t>
  </si>
  <si>
    <t>F-351</t>
  </si>
  <si>
    <t>D 465</t>
  </si>
  <si>
    <t>F-352</t>
  </si>
  <si>
    <t>D 650</t>
  </si>
  <si>
    <t xml:space="preserve">F-579 </t>
  </si>
  <si>
    <t>D 552</t>
  </si>
  <si>
    <t>F-713</t>
  </si>
  <si>
    <t>D 739</t>
  </si>
  <si>
    <t>F-582</t>
  </si>
  <si>
    <t>D 1</t>
  </si>
  <si>
    <t>REACONDICIONAMIENTO SALA ENTREGA</t>
  </si>
  <si>
    <t>D 807</t>
  </si>
  <si>
    <t>D 531</t>
  </si>
  <si>
    <t>MTTO</t>
  </si>
  <si>
    <t>D 402</t>
  </si>
  <si>
    <t xml:space="preserve">F-198 REP DE TABLA ROCA </t>
  </si>
  <si>
    <t>D403</t>
  </si>
  <si>
    <t>F-199 REP E INST DE MANGUERA</t>
  </si>
  <si>
    <t>PINTURA VINILICA</t>
  </si>
  <si>
    <t>D 1284</t>
  </si>
  <si>
    <t>HERRERIA</t>
  </si>
  <si>
    <t>D 1286</t>
  </si>
  <si>
    <t>D  1361</t>
  </si>
  <si>
    <t>MTTO DE EDIFICIO</t>
  </si>
  <si>
    <t>D  1317</t>
  </si>
  <si>
    <t>F-612 AGUIRRE MARICELA</t>
  </si>
  <si>
    <t>D 1202</t>
  </si>
  <si>
    <t xml:space="preserve">EMPRESAS FERRETERAS Y MATERIALES </t>
  </si>
  <si>
    <t>D 777</t>
  </si>
  <si>
    <t xml:space="preserve">AGUIRRE PONCE MARICELA </t>
  </si>
  <si>
    <t>D  840</t>
  </si>
  <si>
    <t xml:space="preserve">INCUSA, SA </t>
  </si>
  <si>
    <t>D  1199</t>
  </si>
  <si>
    <t>D  1200</t>
  </si>
  <si>
    <t>D  1201</t>
  </si>
  <si>
    <t>D      2</t>
  </si>
  <si>
    <t xml:space="preserve">CONTRERAS CARACOSA  MARCO ANTONIO </t>
  </si>
  <si>
    <t>D    202</t>
  </si>
  <si>
    <t>AGUIRRE PONCE MARICELA</t>
  </si>
  <si>
    <t>D    452</t>
  </si>
  <si>
    <t>D    483</t>
  </si>
  <si>
    <t xml:space="preserve">JUAREZ JIMENEZ JARED </t>
  </si>
  <si>
    <t xml:space="preserve">MARTINEZ SUAREZ SANTOS </t>
  </si>
  <si>
    <t>D    819</t>
  </si>
  <si>
    <t>D    820</t>
  </si>
  <si>
    <t>D    960</t>
  </si>
  <si>
    <t>D    978</t>
  </si>
  <si>
    <t>D  1,020</t>
  </si>
  <si>
    <t xml:space="preserve">CABRERA CONTRERAS MARTHA CARMELA </t>
  </si>
  <si>
    <t>D  1,016</t>
  </si>
  <si>
    <t>TRABAJOS AGENCIA</t>
  </si>
  <si>
    <t>D  1,052</t>
  </si>
  <si>
    <t xml:space="preserve">RAMOS MORENO J. AMBROCIO GUADALUPE </t>
  </si>
  <si>
    <t>D  746</t>
  </si>
  <si>
    <t>BAUTISTA ALEGRIA ROGELIO</t>
  </si>
  <si>
    <t>D 176</t>
  </si>
  <si>
    <t>D 957</t>
  </si>
  <si>
    <t>D 958</t>
  </si>
  <si>
    <t>D 9</t>
  </si>
  <si>
    <t>F-121 MTTO DE INSTALACIONES</t>
  </si>
  <si>
    <t>D  351</t>
  </si>
  <si>
    <t>RESTRUCTURACION Y REMODELACION</t>
  </si>
  <si>
    <t>31/01/019</t>
  </si>
  <si>
    <t>D  1016</t>
  </si>
  <si>
    <t>COLOCACION MALLA CICLONICA</t>
  </si>
  <si>
    <t>D  1017</t>
  </si>
  <si>
    <t>RECUPERACION MALLA CICLONICA</t>
  </si>
  <si>
    <t>D 1014</t>
  </si>
  <si>
    <t>PINTURA MUROS INTERIORES</t>
  </si>
  <si>
    <t>D 1090</t>
  </si>
  <si>
    <t>F-52448  FERRE BAZTAN DE QRO</t>
  </si>
  <si>
    <t>F-139672 FERRETERIA Y ACEROS</t>
  </si>
  <si>
    <t>D 107</t>
  </si>
  <si>
    <t>SUMINISTRO Y TRABAJO DE HERRERIA</t>
  </si>
  <si>
    <t>D 551</t>
  </si>
  <si>
    <t>MTTO AGENCIA</t>
  </si>
  <si>
    <t>D 1119</t>
  </si>
  <si>
    <t>F-1715, LAMBRADA PRIETO MIGUEL</t>
  </si>
  <si>
    <t>D 795</t>
  </si>
  <si>
    <t>SUMINISTRO Y COLOCACION DE ALAMBRE</t>
  </si>
  <si>
    <t>D 1008</t>
  </si>
  <si>
    <t>D 544</t>
  </si>
  <si>
    <t>F-1745 50% ANTPO REPARACIONES</t>
  </si>
  <si>
    <t>D 527</t>
  </si>
  <si>
    <t xml:space="preserve">F-1785  2/2 PAGO MTTO </t>
  </si>
  <si>
    <t>?????????????????</t>
  </si>
  <si>
    <t>D 769</t>
  </si>
  <si>
    <t>F-1820 ANTPO 50% PINTURA EPOXICA</t>
  </si>
  <si>
    <t>D1083</t>
  </si>
  <si>
    <t>F-657 HERRERIA</t>
  </si>
  <si>
    <t>D1084</t>
  </si>
  <si>
    <t>F-444 PUERTA CRISTAL</t>
  </si>
  <si>
    <t>D 228</t>
  </si>
  <si>
    <t>F-1837 PINTURA EPOXICA</t>
  </si>
  <si>
    <t>D 851</t>
  </si>
  <si>
    <t>F-1884 PINTURA EPOXICA EN AREA DE SERVICIO</t>
  </si>
  <si>
    <t>D 1303</t>
  </si>
  <si>
    <t>F-1909 MANTENIMIENTO DE LA AGENCIA</t>
  </si>
  <si>
    <t>D 172</t>
  </si>
  <si>
    <t>F-1921  MTTO AGENCIA</t>
  </si>
  <si>
    <t>D 229</t>
  </si>
  <si>
    <t>F-41365  VERANDA 3X3M CARAVAN</t>
  </si>
  <si>
    <t>D 626</t>
  </si>
  <si>
    <t>F-1924  MTTO EN AGENCIA</t>
  </si>
  <si>
    <t>D 628</t>
  </si>
  <si>
    <t>F-13382 1KIT SISTEMA DE LUBRICACION</t>
  </si>
  <si>
    <t>D 710</t>
  </si>
  <si>
    <t>F-3409 MATERIAL</t>
  </si>
  <si>
    <t>D 457</t>
  </si>
  <si>
    <t>F-1944 INST CAJA ELECTRICA</t>
  </si>
  <si>
    <t>F-84 MTTO CORTINA ACERO4607.5</t>
  </si>
  <si>
    <t>D 747</t>
  </si>
  <si>
    <t>F-1958 AMPLIACION DE AGENCIA</t>
  </si>
  <si>
    <t>F-1959 AMPLIACION DE AGENCIA</t>
  </si>
  <si>
    <t>F-1945 ACOND AGENCIA</t>
  </si>
  <si>
    <t>D 1427</t>
  </si>
  <si>
    <t>F-13542 INSTALACION TUBERIA</t>
  </si>
  <si>
    <t>D 1317</t>
  </si>
  <si>
    <t>F-466 PERFILES Y CRISTALES</t>
  </si>
  <si>
    <t>F*1987  ARREGLOS DE BODEGA</t>
  </si>
  <si>
    <t>D 458</t>
  </si>
  <si>
    <t>F-2015 MTTO AGENCIA</t>
  </si>
  <si>
    <t>F-2024 MIGUEL LABRADA</t>
  </si>
  <si>
    <t>D 244</t>
  </si>
  <si>
    <t>F-28 REPARACIO MTTO TALLER</t>
  </si>
  <si>
    <t>D 284</t>
  </si>
  <si>
    <t>F-311 MTTO EDIFICIO</t>
  </si>
  <si>
    <t>D 1398</t>
  </si>
  <si>
    <t>F-359,360</t>
  </si>
  <si>
    <t>D 371</t>
  </si>
  <si>
    <t>F-388</t>
  </si>
  <si>
    <t>F-195</t>
  </si>
  <si>
    <t>D 1337</t>
  </si>
  <si>
    <t>F-402</t>
  </si>
  <si>
    <t>D 1406</t>
  </si>
  <si>
    <t>F-0199</t>
  </si>
  <si>
    <t>D 954</t>
  </si>
  <si>
    <t>MTTO 1 11</t>
  </si>
  <si>
    <t>D 1138</t>
  </si>
  <si>
    <t>F-1096</t>
  </si>
  <si>
    <t>D 1164</t>
  </si>
  <si>
    <t>F-0094ABR</t>
  </si>
  <si>
    <t>D 1182</t>
  </si>
  <si>
    <t>F-1292ABR</t>
  </si>
  <si>
    <t>D 1432</t>
  </si>
  <si>
    <t>FILTRO PARA BOMBA DOSIFICADORA</t>
  </si>
  <si>
    <t>REP DE ESCRITORIO</t>
  </si>
  <si>
    <t>D 491</t>
  </si>
  <si>
    <t>MANTENIMIENTO</t>
  </si>
  <si>
    <t>D 135</t>
  </si>
  <si>
    <t>F-537 FABRICACION DE TUNEL</t>
  </si>
  <si>
    <t>D 1639</t>
  </si>
  <si>
    <t>F-66 TRABAJOS DE HERRERIA</t>
  </si>
  <si>
    <t>D 1640</t>
  </si>
  <si>
    <t>F-67 TRABAJOS DE HERRERIA</t>
  </si>
  <si>
    <t>D 1439</t>
  </si>
  <si>
    <t>D 1661</t>
  </si>
  <si>
    <t>F-201753 PLACAS DE ACERO Y SOL</t>
  </si>
  <si>
    <t>D 1662</t>
  </si>
  <si>
    <t>F-202265 PLACAS DE ACERO</t>
  </si>
  <si>
    <t>D 1737</t>
  </si>
  <si>
    <t>F-579 TRABAJOS ELECTRICOS</t>
  </si>
  <si>
    <t>D 210</t>
  </si>
  <si>
    <t>F-1555  CHAPEAR PTA CON MADERA</t>
  </si>
  <si>
    <t>D 211</t>
  </si>
  <si>
    <t>F-5732 ESTANTE PARA REFACC</t>
  </si>
  <si>
    <t>D 1438</t>
  </si>
  <si>
    <t>D 1057</t>
  </si>
  <si>
    <t>D 1436</t>
  </si>
  <si>
    <t>F-615-616-617 TRABAJOS DE TABLARROCA</t>
  </si>
  <si>
    <t>D 1437</t>
  </si>
  <si>
    <t>F-641 TRABAJOS DE CANCELERIA</t>
  </si>
  <si>
    <t>D 209</t>
  </si>
  <si>
    <t>F-16769 MATERIAL DE CONSTRUCCION</t>
  </si>
  <si>
    <t>D 1103</t>
  </si>
  <si>
    <t>D 1234</t>
  </si>
  <si>
    <t>F-7006,7007,7008,7010,7011</t>
  </si>
  <si>
    <t>D 1301</t>
  </si>
  <si>
    <t>F-0645 TRABJOS PINTURA, ELECTRICIDAD</t>
  </si>
  <si>
    <t>D 1788</t>
  </si>
  <si>
    <t>F-7061 REPARACION DE CRISTALES</t>
  </si>
  <si>
    <t>D  1,955</t>
  </si>
  <si>
    <t>F*A995 REMODELACION 1/4</t>
  </si>
  <si>
    <t>F*A996 REMODELACION 2/4</t>
  </si>
  <si>
    <t>F*A993 REMODELACION 3/4</t>
  </si>
  <si>
    <t>D  1,986</t>
  </si>
  <si>
    <t>F*A1055 REMODELACION AGENCIA 4</t>
  </si>
  <si>
    <t>D 213</t>
  </si>
  <si>
    <t>F-657 TRABAJOS DE RESANE Y PINT</t>
  </si>
  <si>
    <t>D 920</t>
  </si>
  <si>
    <t xml:space="preserve">F-1312 CANCELERIA </t>
  </si>
  <si>
    <t>D 1308</t>
  </si>
  <si>
    <t>D 1667</t>
  </si>
  <si>
    <t>F-17123,17202 MATERIAL DE CONSTRUCCION</t>
  </si>
  <si>
    <t>D 1668</t>
  </si>
  <si>
    <t>F-1628 COMPRA DE PINTURA</t>
  </si>
  <si>
    <t>D 1852</t>
  </si>
  <si>
    <t>F-289 TRABAJOS DE PLOMERIA</t>
  </si>
  <si>
    <t>D 567</t>
  </si>
  <si>
    <t>F-17314 MATERIAL DE CONSTRUCION</t>
  </si>
  <si>
    <t>D 838</t>
  </si>
  <si>
    <t>F-722,723 REMODELACION DE OFNAS</t>
  </si>
  <si>
    <t>D 1677</t>
  </si>
  <si>
    <t>F-17384-23-56, MATERIAL DE CONSTRUCCION</t>
  </si>
  <si>
    <t>D 1,063</t>
  </si>
  <si>
    <t>F-255 REMODELACION</t>
  </si>
  <si>
    <t>D  1492</t>
  </si>
  <si>
    <t>REPARACION DE INMUEBLE</t>
  </si>
  <si>
    <t>D  1493</t>
  </si>
  <si>
    <t>D  1499</t>
  </si>
  <si>
    <t>D  1687</t>
  </si>
  <si>
    <t>D  928</t>
  </si>
  <si>
    <t>D  1333</t>
  </si>
  <si>
    <t>D  1475</t>
  </si>
  <si>
    <t>D  1745</t>
  </si>
  <si>
    <t>D 537</t>
  </si>
  <si>
    <t>D  1,433</t>
  </si>
  <si>
    <t>F985 REPARACION DE INMUEBLE</t>
  </si>
  <si>
    <t>D  1,434</t>
  </si>
  <si>
    <t>F984 REPARACION DE INMUEBLE</t>
  </si>
  <si>
    <t>D   1361</t>
  </si>
  <si>
    <t>F19 REMODELACION AGENCIA</t>
  </si>
  <si>
    <t>D   1362</t>
  </si>
  <si>
    <t>F20  IMPERMEABILIZANTE</t>
  </si>
  <si>
    <t>D  822</t>
  </si>
  <si>
    <t>COMPRA DE CHAFLAN</t>
  </si>
  <si>
    <t>D     43</t>
  </si>
  <si>
    <t>TRABAJOS REMODELACION CAMPANAR</t>
  </si>
  <si>
    <t>D    330</t>
  </si>
  <si>
    <t>TRABAJOS REMODELACION ENERO 2/</t>
  </si>
  <si>
    <t>D    749</t>
  </si>
  <si>
    <t>3ER ANTICIPO TRABAJOS CAMPANAR</t>
  </si>
  <si>
    <t>D    145</t>
  </si>
  <si>
    <t>LJIMENEZ:ANTICIPO CALEFACCION CAMPA</t>
  </si>
  <si>
    <t>D    658</t>
  </si>
  <si>
    <t>TRABAJOS ALBAÑILERIA CAMPANARI</t>
  </si>
  <si>
    <t>D    698</t>
  </si>
  <si>
    <t>ANTICIPO AMPLIACION AGENCIA F-</t>
  </si>
  <si>
    <t>D  1,086</t>
  </si>
  <si>
    <t>LJIMENEZ:TRABAJOS CAMPANARIO</t>
  </si>
  <si>
    <t>D  1,193</t>
  </si>
  <si>
    <t>TRABAJOS TABLAROCA F-215</t>
  </si>
  <si>
    <t>D  1,659</t>
  </si>
  <si>
    <t>TRABAJOS ALBAÑILERIA CAMPNARIO</t>
  </si>
  <si>
    <t>D    266</t>
  </si>
  <si>
    <t>D    700</t>
  </si>
  <si>
    <t>LJIMENEZ:TRABAJOS CAMPANARIO ALBAÑI</t>
  </si>
  <si>
    <t>D  1,121</t>
  </si>
  <si>
    <t>TRABAJOS CAMPANARIO</t>
  </si>
  <si>
    <t>D  1,400</t>
  </si>
  <si>
    <t>LJIMENEZ:MATERIAL CONSTRUCCION CAMP</t>
  </si>
  <si>
    <t>D  1,703</t>
  </si>
  <si>
    <t>LJIMENEZ:TRABAJOS ALBAÑILERIA CAMPA</t>
  </si>
  <si>
    <t>D  1,085</t>
  </si>
  <si>
    <t>WC ONE PIECE LOFT EL BLANCO</t>
  </si>
  <si>
    <t>D  1,137</t>
  </si>
  <si>
    <t>ASESORIA DE IMAGEN ARQUITECTON</t>
  </si>
  <si>
    <t>D  1,903</t>
  </si>
  <si>
    <t>MUEBLES PARA BAÑO</t>
  </si>
  <si>
    <t>D     36</t>
  </si>
  <si>
    <t>REMODELACION DE AGENCIA</t>
  </si>
  <si>
    <t>D  2,039</t>
  </si>
  <si>
    <t>REMODELACION AGENCIA</t>
  </si>
  <si>
    <t>D  1,596</t>
  </si>
  <si>
    <t>BARDA PERIMERAL EN AGENCIA</t>
  </si>
  <si>
    <t>D  1,597</t>
  </si>
  <si>
    <t>TRABAJOS DE ALBAÑILERIA REMODE</t>
  </si>
  <si>
    <t>D  2,379</t>
  </si>
  <si>
    <t>REMODELACION</t>
  </si>
  <si>
    <t>D  2,964</t>
  </si>
  <si>
    <t>D  1,870</t>
  </si>
  <si>
    <t>D  1,076</t>
  </si>
  <si>
    <t>D  1,406</t>
  </si>
  <si>
    <t>D  1,405</t>
  </si>
  <si>
    <t>D 2109</t>
  </si>
  <si>
    <t>D 39</t>
  </si>
  <si>
    <t>D  2,177</t>
  </si>
  <si>
    <t>D  138</t>
  </si>
  <si>
    <t>D  139</t>
  </si>
  <si>
    <t>D  2,966</t>
  </si>
  <si>
    <t>D  637</t>
  </si>
  <si>
    <t>D  640</t>
  </si>
  <si>
    <t>D  926</t>
  </si>
  <si>
    <t>D  2,086</t>
  </si>
  <si>
    <t>703-025-003   /   286-001</t>
  </si>
  <si>
    <t>278-001</t>
  </si>
  <si>
    <t>EQUIPO DE REFACCIONES Y HERRAMIENTA</t>
  </si>
  <si>
    <t>D 786</t>
  </si>
  <si>
    <t>F-630 ESTANTERIA</t>
  </si>
  <si>
    <t>F-1687  HERRAMIENTA</t>
  </si>
  <si>
    <t>D 479</t>
  </si>
  <si>
    <t>F-1743 / HERRAMIENTA</t>
  </si>
  <si>
    <t>D 480</t>
  </si>
  <si>
    <t>F-1746 / HERRAMIENTA</t>
  </si>
  <si>
    <t>D 502</t>
  </si>
  <si>
    <t>F-1745 / HERRAMIENTA</t>
  </si>
  <si>
    <t xml:space="preserve">D 790 </t>
  </si>
  <si>
    <t>F-1759 / HERRAMIENTA</t>
  </si>
  <si>
    <t>D 414</t>
  </si>
  <si>
    <t>F-1782 COMP DE HERRAMIENTA</t>
  </si>
  <si>
    <t>D 289</t>
  </si>
  <si>
    <t>F-3071 MAGNETO PLAN</t>
  </si>
  <si>
    <t>D 1320</t>
  </si>
  <si>
    <t>F-862 PULIDORA LIJADORA</t>
  </si>
  <si>
    <t>D 951</t>
  </si>
  <si>
    <t>F-16724  HERRRAMIENTA</t>
  </si>
  <si>
    <t>D 952</t>
  </si>
  <si>
    <t>F-16725 HERRAMIENTA</t>
  </si>
  <si>
    <t>D 1412</t>
  </si>
  <si>
    <t>F-0023</t>
  </si>
  <si>
    <t>D 1814</t>
  </si>
  <si>
    <t>F-42432 CABLE ASSY HERRAMIENT</t>
  </si>
  <si>
    <t>D 1815</t>
  </si>
  <si>
    <t>F-42505 HERRAMIENTA TALLER</t>
  </si>
  <si>
    <t>D 1615</t>
  </si>
  <si>
    <t>F-43955,43956,45105,45111,4531</t>
  </si>
  <si>
    <t>D   234</t>
  </si>
  <si>
    <t>D   59</t>
  </si>
  <si>
    <t>PIRAMIDE METALICA TRIANGULAR</t>
  </si>
  <si>
    <t>D  1,850</t>
  </si>
  <si>
    <t>ANALIZADOR DE BATERIAS</t>
  </si>
  <si>
    <t>D1295</t>
  </si>
  <si>
    <t>MEDIDOR DIAL,SEPARADOR BALATAS</t>
  </si>
  <si>
    <t>D1807</t>
  </si>
  <si>
    <t>PISTOLA DE IMPACTO</t>
  </si>
  <si>
    <t>D1449</t>
  </si>
  <si>
    <t>HERRAMIENTA MANUAL MARCA SNAP</t>
  </si>
  <si>
    <t>D  842</t>
  </si>
  <si>
    <t>COMPRA DE HERRAMIENTA</t>
  </si>
  <si>
    <t>D  2,354</t>
  </si>
  <si>
    <t>D  2,355</t>
  </si>
  <si>
    <t>D  2,356</t>
  </si>
  <si>
    <t>COMRA DE HERRAMIENTA</t>
  </si>
  <si>
    <t>D    898</t>
  </si>
  <si>
    <t>D  1,788</t>
  </si>
  <si>
    <t>HERRAMIENTA ESPECIAL</t>
  </si>
  <si>
    <t xml:space="preserve">PINZA MECANICA </t>
  </si>
  <si>
    <t>D    471</t>
  </si>
  <si>
    <t>HERRAMIENTAS</t>
  </si>
  <si>
    <t>D    473</t>
  </si>
  <si>
    <t>704-025  /   288-001</t>
  </si>
  <si>
    <t>279-001</t>
  </si>
  <si>
    <t>GASTOS DE INSTALACION</t>
  </si>
  <si>
    <t>D 674</t>
  </si>
  <si>
    <t>ACONDICIONAMIENTO INSTALACIONES</t>
  </si>
  <si>
    <t xml:space="preserve"> </t>
  </si>
  <si>
    <t>D 83</t>
  </si>
  <si>
    <t>F-2575</t>
  </si>
  <si>
    <t>F-353</t>
  </si>
  <si>
    <t>D 825</t>
  </si>
  <si>
    <t>F-354</t>
  </si>
  <si>
    <t>D 184</t>
  </si>
  <si>
    <t xml:space="preserve">INSTALACION </t>
  </si>
  <si>
    <t>D 816</t>
  </si>
  <si>
    <t>70712466-INSTALACION TELMEX</t>
  </si>
  <si>
    <t>D 462</t>
  </si>
  <si>
    <t>F-18112 INST SIST ALARMA</t>
  </si>
  <si>
    <t>D 2</t>
  </si>
  <si>
    <t>F-1959</t>
  </si>
  <si>
    <t>D 546</t>
  </si>
  <si>
    <t>F-7824</t>
  </si>
  <si>
    <t>AJUSTE ANUAL 2011</t>
  </si>
  <si>
    <t>D    158</t>
  </si>
  <si>
    <t>ROGELIOCAM</t>
  </si>
  <si>
    <t>D    162</t>
  </si>
  <si>
    <t>PLOMEROABR</t>
  </si>
  <si>
    <t>D    169</t>
  </si>
  <si>
    <t>PINTURACA1</t>
  </si>
  <si>
    <t>D    224</t>
  </si>
  <si>
    <t>TIERRACAMP</t>
  </si>
  <si>
    <t>D    225</t>
  </si>
  <si>
    <t>ELECTICAMP</t>
  </si>
  <si>
    <t>D    295</t>
  </si>
  <si>
    <t>MATECAMPAN</t>
  </si>
  <si>
    <t>D    296</t>
  </si>
  <si>
    <t>COMPLPLOME</t>
  </si>
  <si>
    <t>D    435</t>
  </si>
  <si>
    <t>COLADERAS1</t>
  </si>
  <si>
    <t>D    600</t>
  </si>
  <si>
    <t>ARQUITECTO</t>
  </si>
  <si>
    <t>D    601</t>
  </si>
  <si>
    <t>VIAJEESCOM</t>
  </si>
  <si>
    <t>D    602</t>
  </si>
  <si>
    <t>ROGELCAMPA</t>
  </si>
  <si>
    <t>D    610</t>
  </si>
  <si>
    <t>TRPLOMECAM</t>
  </si>
  <si>
    <t>D    616</t>
  </si>
  <si>
    <t>ELECTRICAM</t>
  </si>
  <si>
    <t>D    678</t>
  </si>
  <si>
    <t>CANTERACAM</t>
  </si>
  <si>
    <t>D    917</t>
  </si>
  <si>
    <t>TRPLCAMPAN</t>
  </si>
  <si>
    <t>D    918</t>
  </si>
  <si>
    <t>TRABALBACA</t>
  </si>
  <si>
    <t>D    919</t>
  </si>
  <si>
    <t>VIAJETIERR</t>
  </si>
  <si>
    <t>D    925</t>
  </si>
  <si>
    <t>MATECONSTR</t>
  </si>
  <si>
    <t>D    941</t>
  </si>
  <si>
    <t>PLOMERICAM</t>
  </si>
  <si>
    <t>D  1,197</t>
  </si>
  <si>
    <t>MATELECTCA</t>
  </si>
  <si>
    <t>D  1,198</t>
  </si>
  <si>
    <t>FESTERSILI</t>
  </si>
  <si>
    <t>703-025-004   /   289-001</t>
  </si>
  <si>
    <t>TOTAL ACTIVO</t>
  </si>
  <si>
    <t>EQUIPO DE TRANSPORTE</t>
  </si>
  <si>
    <t>MASTRETTA 2012</t>
  </si>
  <si>
    <t>700-025/285-001</t>
  </si>
  <si>
    <t>D  657</t>
  </si>
  <si>
    <t>D  3,252</t>
  </si>
  <si>
    <t>RECICLADORA DE AGUA</t>
  </si>
  <si>
    <t>D  654</t>
  </si>
  <si>
    <t>EQUIPO DE COMPUTO</t>
  </si>
  <si>
    <t>D  1,902</t>
  </si>
  <si>
    <t>MOBILIARIO DE OFICINA</t>
  </si>
  <si>
    <t>HERRAMIENTO Y EQUIPO DE TALLER</t>
  </si>
  <si>
    <t>D  1,672</t>
  </si>
  <si>
    <t>D  281</t>
  </si>
  <si>
    <t>SCANER</t>
  </si>
  <si>
    <t>D  4,099</t>
  </si>
  <si>
    <t>MUEBLES Y ENSERES</t>
  </si>
  <si>
    <t>INVERSION EN INMUEBLES</t>
  </si>
  <si>
    <t>D  3,067</t>
  </si>
  <si>
    <t>PULIDORA PARA AUTO DWP</t>
  </si>
  <si>
    <t>D  2,365</t>
  </si>
  <si>
    <t>D  1,679</t>
  </si>
  <si>
    <t>MOBILIARIO REMODELACION</t>
  </si>
  <si>
    <t>D  945</t>
  </si>
  <si>
    <t>D  1,332</t>
  </si>
  <si>
    <t>PIZARRON SALA DE CAPACITACION</t>
  </si>
  <si>
    <t>D  1,668</t>
  </si>
  <si>
    <t>REMODELACION EDIFICIO</t>
  </si>
  <si>
    <t>D  924</t>
  </si>
  <si>
    <t>EQUIPO DE CAFETERIA</t>
  </si>
  <si>
    <t>D  667</t>
  </si>
  <si>
    <t>D  1,853</t>
  </si>
  <si>
    <t>D  1,854</t>
  </si>
  <si>
    <t>D  1,862</t>
  </si>
  <si>
    <t>D  1,891</t>
  </si>
  <si>
    <t>D  2,841</t>
  </si>
  <si>
    <t>D  2,944</t>
  </si>
  <si>
    <t>D  2,199</t>
  </si>
  <si>
    <t>D  2,208</t>
  </si>
  <si>
    <t>MAQUINARIA Y EQUIPO</t>
  </si>
  <si>
    <t>D  2,607</t>
  </si>
  <si>
    <t>D  2,609</t>
  </si>
  <si>
    <t>Cuenta  274-001              MOBILIARIO Y EQUIPO</t>
  </si>
  <si>
    <t>Cuenta  276-001              ACONDIC Y MEJORAS PROP ARRENDA</t>
  </si>
  <si>
    <t>Saldo Inicial</t>
  </si>
  <si>
    <t>D    654</t>
  </si>
  <si>
    <t>P016901</t>
  </si>
  <si>
    <t>Contrarecibo con IVA</t>
  </si>
  <si>
    <t>LJIMENEZ</t>
  </si>
  <si>
    <t>LJIMENEZ:EQUIPO DE COMPUTO</t>
  </si>
  <si>
    <t>D    281</t>
  </si>
  <si>
    <t>P000017297</t>
  </si>
  <si>
    <t>P017297</t>
  </si>
  <si>
    <t>P017855</t>
  </si>
  <si>
    <t>P018153</t>
  </si>
  <si>
    <t>D  2,605</t>
  </si>
  <si>
    <t>P018824</t>
  </si>
  <si>
    <t>D  2,608</t>
  </si>
  <si>
    <t>P018813</t>
  </si>
  <si>
    <t>P000018812</t>
  </si>
  <si>
    <t>P018812</t>
  </si>
  <si>
    <t>D    621</t>
  </si>
  <si>
    <t>P000018884</t>
  </si>
  <si>
    <t>P018884</t>
  </si>
  <si>
    <t>MONITOR DELL 24 PULGADAS</t>
  </si>
  <si>
    <t>Sumas</t>
  </si>
  <si>
    <t>Saldo  Final</t>
  </si>
  <si>
    <t>P016906</t>
  </si>
  <si>
    <t>P017841</t>
  </si>
  <si>
    <t>D    945</t>
  </si>
  <si>
    <t>P018121</t>
  </si>
  <si>
    <t>R000000095</t>
  </si>
  <si>
    <t>P018138</t>
  </si>
  <si>
    <t>D    667</t>
  </si>
  <si>
    <t>A000000924</t>
  </si>
  <si>
    <t>P018334</t>
  </si>
  <si>
    <t>D  1,882</t>
  </si>
  <si>
    <t>Poliza Contable de D</t>
  </si>
  <si>
    <t>JNAVARRO</t>
  </si>
  <si>
    <t>TV LG 43 PULGADAS 1080P FU</t>
  </si>
  <si>
    <t>CAMARA DIGITAL NIKON COOLP</t>
  </si>
  <si>
    <t>D  1,676</t>
  </si>
  <si>
    <t>C000000190</t>
  </si>
  <si>
    <t>P017840</t>
  </si>
  <si>
    <t>D  2,984</t>
  </si>
  <si>
    <t>BAJA: REMODELACION AGENCIA</t>
  </si>
  <si>
    <t>A000000186</t>
  </si>
  <si>
    <t>P018173</t>
  </si>
  <si>
    <t>P018162</t>
  </si>
  <si>
    <t>D    924</t>
  </si>
  <si>
    <t>C000000195</t>
  </si>
  <si>
    <t>P018119</t>
  </si>
  <si>
    <t>D  1,252</t>
  </si>
  <si>
    <t>P018354</t>
  </si>
  <si>
    <t>P018374</t>
  </si>
  <si>
    <t>P018375</t>
  </si>
  <si>
    <t>D  1,861</t>
  </si>
  <si>
    <t>BAJA: REMODELACION</t>
  </si>
  <si>
    <t>P018379</t>
  </si>
  <si>
    <t>A000003441</t>
  </si>
  <si>
    <t>P018384</t>
  </si>
  <si>
    <t>P018392</t>
  </si>
  <si>
    <t>D  3,462</t>
  </si>
  <si>
    <t>P018856</t>
  </si>
  <si>
    <t>REMODELACION ACENCIA</t>
  </si>
  <si>
    <t>2 HIDROLAVADORAS GENERAL AREA</t>
  </si>
  <si>
    <t>D  3,472</t>
  </si>
  <si>
    <t>D  858</t>
  </si>
  <si>
    <t>DOLLIES 1 PAR 454 KG C/U</t>
  </si>
  <si>
    <t>D  621</t>
  </si>
  <si>
    <t>D  3,551</t>
  </si>
  <si>
    <t>SCANER DIAG SUP TECH</t>
  </si>
  <si>
    <t xml:space="preserve">DISCOS DUROS </t>
  </si>
  <si>
    <t>LAP TOP DELL 15.6 INSPIRON 3567</t>
  </si>
  <si>
    <t>D  2,723</t>
  </si>
  <si>
    <t>D  3,390</t>
  </si>
  <si>
    <t>D  2,707</t>
  </si>
  <si>
    <t>E-251</t>
  </si>
  <si>
    <t>D-1516</t>
  </si>
  <si>
    <t>E-21</t>
  </si>
  <si>
    <t>E-98</t>
  </si>
  <si>
    <t>E-83</t>
  </si>
  <si>
    <t>D-1436</t>
  </si>
  <si>
    <t>E-60</t>
  </si>
  <si>
    <t>E-101</t>
  </si>
  <si>
    <t>D  1,100</t>
  </si>
  <si>
    <t>LAPTOP DELL VOSTRO</t>
  </si>
  <si>
    <t>MOBILIARIO Y EQ DE OFICINA</t>
  </si>
  <si>
    <t>D  1,087</t>
  </si>
  <si>
    <t>Cuenta  272-001              MAQUINARIA Y EQUIPO DE TALLER</t>
  </si>
  <si>
    <t>Cuenta  273-001              EQUIPO DE COMPUTO</t>
  </si>
  <si>
    <t>Cuenta  275-001              EQUIPO DE TRANSPORTE</t>
  </si>
  <si>
    <t>D    657</t>
  </si>
  <si>
    <t>P000016946</t>
  </si>
  <si>
    <t>P016946</t>
  </si>
  <si>
    <t>MAQUINARIA EQUIPO DE TALLER</t>
  </si>
  <si>
    <t>D  1,182</t>
  </si>
  <si>
    <t>P000016964</t>
  </si>
  <si>
    <t>P016964</t>
  </si>
  <si>
    <t>HIDROLAVADORA RECICLADORA</t>
  </si>
  <si>
    <t>D  1,908</t>
  </si>
  <si>
    <t>BAJA: HIDROLAVADORA RECICLADORA</t>
  </si>
  <si>
    <t>P000017236</t>
  </si>
  <si>
    <t>P017236</t>
  </si>
  <si>
    <t>D  1,667</t>
  </si>
  <si>
    <t>P017510</t>
  </si>
  <si>
    <t>HERRAMIENTA Y MAQUINARIA</t>
  </si>
  <si>
    <t>D  1,669</t>
  </si>
  <si>
    <t>BAJA: HERRAMIENTA Y MAQUINARIA</t>
  </si>
  <si>
    <t>P000017508</t>
  </si>
  <si>
    <t>P017508</t>
  </si>
  <si>
    <t>HERRAMIENTA Y EQUIPO DE TALLER</t>
  </si>
  <si>
    <t>FAC 100055</t>
  </si>
  <si>
    <t>B000005645</t>
  </si>
  <si>
    <t>P017876</t>
  </si>
  <si>
    <t>D    858</t>
  </si>
  <si>
    <t>P000018108</t>
  </si>
  <si>
    <t>P018108</t>
  </si>
  <si>
    <t>LJIMENEZ:HERRAMIENTA</t>
  </si>
  <si>
    <t>P000018814</t>
  </si>
  <si>
    <t>P018814</t>
  </si>
  <si>
    <t>B000423717</t>
  </si>
  <si>
    <t>P019192</t>
  </si>
  <si>
    <t>LJIMENEZ:SCANER DIAG SUP TECH</t>
  </si>
  <si>
    <t>D  3,431</t>
  </si>
  <si>
    <t>F000000015</t>
  </si>
  <si>
    <t>P017245</t>
  </si>
  <si>
    <t>SISTEMA DE TELECOMUNICACIONES</t>
  </si>
  <si>
    <t>D    269</t>
  </si>
  <si>
    <t>BAJA: SISTEMA DE TELECOMUNICACIONES</t>
  </si>
  <si>
    <t>D  1,023</t>
  </si>
  <si>
    <t>P000018345</t>
  </si>
  <si>
    <t>P018345</t>
  </si>
  <si>
    <t>MONITOR DELL 23 PULGADAS</t>
  </si>
  <si>
    <t>D    488</t>
  </si>
  <si>
    <t>BAJA: MONITOR DELL 23 PULGADAS</t>
  </si>
  <si>
    <t>P019145</t>
  </si>
  <si>
    <t>DISCOS DUROS</t>
  </si>
  <si>
    <t>Compra con IVA</t>
  </si>
  <si>
    <t>LJIMENEZ:DITECNOLOGICA S DE RL DE C</t>
  </si>
  <si>
    <t>P019211</t>
  </si>
  <si>
    <t>LJIMENEZ:LAPTOP DELL VOSTRO</t>
  </si>
  <si>
    <t>D    228</t>
  </si>
  <si>
    <t>P019732</t>
  </si>
  <si>
    <t>IPAD APLE 32 GB</t>
  </si>
  <si>
    <t>D    933</t>
  </si>
  <si>
    <t>P019774</t>
  </si>
  <si>
    <t>D    935</t>
  </si>
  <si>
    <t>P019773</t>
  </si>
  <si>
    <t>D    937</t>
  </si>
  <si>
    <t>P019771</t>
  </si>
  <si>
    <t>LJIMENEZ:TV LG 43 PULGADAS 1080P FU</t>
  </si>
  <si>
    <t>LJIMENEZ:CAMARA DIGITAL NIKON COOLP</t>
  </si>
  <si>
    <t>D  1,537</t>
  </si>
  <si>
    <t>B000001110</t>
  </si>
  <si>
    <t>P019117</t>
  </si>
  <si>
    <t>DOLLIES 1 PAR 454 KG/CU</t>
  </si>
  <si>
    <t>AA00000099</t>
  </si>
  <si>
    <t>P019204</t>
  </si>
  <si>
    <t>MOBILIARIO</t>
  </si>
  <si>
    <t>D  2,153</t>
  </si>
  <si>
    <t>A000000103</t>
  </si>
  <si>
    <t>P019254</t>
  </si>
  <si>
    <t>D  3,031</t>
  </si>
  <si>
    <t>A000000108</t>
  </si>
  <si>
    <t>P019708</t>
  </si>
  <si>
    <t>D    932</t>
  </si>
  <si>
    <t>P019775</t>
  </si>
  <si>
    <t>MASTRETTA</t>
  </si>
  <si>
    <t>LCAMPOS</t>
  </si>
  <si>
    <t>AUTOMOVIL MASTRETTA 2012</t>
  </si>
  <si>
    <t>A000000247</t>
  </si>
  <si>
    <t>P019148</t>
  </si>
  <si>
    <t>D  3,012</t>
  </si>
  <si>
    <t>A000000260</t>
  </si>
  <si>
    <t>P019702</t>
  </si>
  <si>
    <t>MONITO DELL S2316 LED 23</t>
  </si>
  <si>
    <t>D  1,450</t>
  </si>
  <si>
    <t>P019794</t>
  </si>
  <si>
    <t>BATERIA ACP</t>
  </si>
  <si>
    <t>D  1,455</t>
  </si>
  <si>
    <t>P019816</t>
  </si>
  <si>
    <t>IMPRESORA MULTIFUNCIONAL EPSON</t>
  </si>
  <si>
    <t>D  1,456</t>
  </si>
  <si>
    <t>P019815</t>
  </si>
  <si>
    <t>PC DE ESCRITORIO DELL</t>
  </si>
  <si>
    <t>D  1,441</t>
  </si>
  <si>
    <t>P000019797</t>
  </si>
  <si>
    <t>P019797</t>
  </si>
  <si>
    <t>D  1,447</t>
  </si>
  <si>
    <t>P019814</t>
  </si>
  <si>
    <t>DELL DT XPS 8900</t>
  </si>
  <si>
    <t>E-94</t>
  </si>
  <si>
    <t>D  3,065</t>
  </si>
  <si>
    <t>HERRAMIENTAS VARIOS</t>
  </si>
  <si>
    <t>PROYECTOR LG PH550 MINIBEAH</t>
  </si>
  <si>
    <t>TELEVISION 55 PULGADAS  SAMSUNG</t>
  </si>
  <si>
    <t>D  461</t>
  </si>
  <si>
    <t>D  2,036</t>
  </si>
  <si>
    <t>P019830</t>
  </si>
  <si>
    <t>D  2,768</t>
  </si>
  <si>
    <t>P000019860</t>
  </si>
  <si>
    <t>P019860</t>
  </si>
  <si>
    <t>D    177</t>
  </si>
  <si>
    <t>A000000119</t>
  </si>
  <si>
    <t>P019890</t>
  </si>
  <si>
    <t>D  1,072</t>
  </si>
  <si>
    <t>P020071</t>
  </si>
  <si>
    <t>ALARMAS IES DE QUERETARO S</t>
  </si>
  <si>
    <t>BARCENAS GONZALEZ ENRIQUE-</t>
  </si>
  <si>
    <t>EXTINTORES DE CELAYA, S.A.</t>
  </si>
  <si>
    <t>D  2,858</t>
  </si>
  <si>
    <t>P019857</t>
  </si>
  <si>
    <t>D    462</t>
  </si>
  <si>
    <t>A000000851</t>
  </si>
  <si>
    <t>P020011</t>
  </si>
  <si>
    <t>D  1,071</t>
  </si>
  <si>
    <t>P020061</t>
  </si>
  <si>
    <t>CONSTRUCCIONES CROCHEN SA</t>
  </si>
  <si>
    <t>D  3,605</t>
  </si>
  <si>
    <t>B000436418</t>
  </si>
  <si>
    <t>P019819</t>
  </si>
  <si>
    <t>LJIMENEZ:HERRAMIENTAS VARIOS</t>
  </si>
  <si>
    <t>D  1,872</t>
  </si>
  <si>
    <t>P000020093</t>
  </si>
  <si>
    <t>P020093</t>
  </si>
  <si>
    <t>EQUIPO DE TALLER</t>
  </si>
  <si>
    <t>D  1,873</t>
  </si>
  <si>
    <t>P000020092</t>
  </si>
  <si>
    <t>P020092</t>
  </si>
  <si>
    <t>D  1,874</t>
  </si>
  <si>
    <t>P000020091</t>
  </si>
  <si>
    <t>P020091</t>
  </si>
  <si>
    <t>D  1,875</t>
  </si>
  <si>
    <t>P000020089</t>
  </si>
  <si>
    <t>P020089</t>
  </si>
  <si>
    <t>D  1,876</t>
  </si>
  <si>
    <t>P000020090</t>
  </si>
  <si>
    <t>P020090</t>
  </si>
  <si>
    <t>LJIMENEZ:PROYECTOR LG PH550 MINIBEA</t>
  </si>
  <si>
    <t>D    461</t>
  </si>
  <si>
    <t>P020010</t>
  </si>
  <si>
    <t>D  1,858</t>
  </si>
  <si>
    <t>P020103</t>
  </si>
  <si>
    <t>,081,660.76</t>
  </si>
  <si>
    <t>LJIMENEZ:TELEVISION 55 PULGADAS SAM</t>
  </si>
  <si>
    <t>LJIMENEZ:ALARMAS IES DE QUERETARO S</t>
  </si>
  <si>
    <t>LJIMENEZ:BARCENAS GONZALEZ ENRIQUE-</t>
  </si>
  <si>
    <t>LJIMENEZ:EXTINTORES DE CELAYA, S.A.</t>
  </si>
  <si>
    <t>LJIMENEZ:CONSTRUCCIONES CROCHEN SA</t>
  </si>
  <si>
    <t>D  3,254</t>
  </si>
  <si>
    <t>D    495</t>
  </si>
  <si>
    <t>A000000944</t>
  </si>
  <si>
    <t>P020204</t>
  </si>
  <si>
    <t>D  3,272</t>
  </si>
  <si>
    <t>D  3,167</t>
  </si>
  <si>
    <t>D  3,225</t>
  </si>
  <si>
    <t>D  3,321</t>
  </si>
  <si>
    <t>MOBILIARIO AREA CAFETERIA</t>
  </si>
  <si>
    <t>BANCOS</t>
  </si>
  <si>
    <t>D  3,160</t>
  </si>
  <si>
    <t>D  3,223</t>
  </si>
  <si>
    <t>D  1,112</t>
  </si>
  <si>
    <t>D  3,855</t>
  </si>
  <si>
    <t>MAQUINARIA Y HERRAMIENTA</t>
  </si>
  <si>
    <t>D  1,575</t>
  </si>
  <si>
    <t>D  3,401</t>
  </si>
  <si>
    <t>D  3,576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</si>
</sst>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_-;\-* #,##0.00_-;_-* \-??_-;_-@_-"/>
    <numFmt numFmtId="165" formatCode="mmmm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8FC4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</cellStyleXfs>
  <cellXfs count="221">
    <xf numFmtId="0" fontId="0" fillId="0" borderId="0" xfId="0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4" fontId="3" fillId="0" borderId="0" xfId="3" applyNumberFormat="1" applyFont="1" applyFill="1" applyBorder="1" applyAlignment="1" applyProtection="1"/>
    <xf numFmtId="164" fontId="3" fillId="0" borderId="0" xfId="3" applyFont="1" applyFill="1" applyBorder="1" applyAlignment="1" applyProtection="1"/>
    <xf numFmtId="0" fontId="3" fillId="0" borderId="0" xfId="2" applyFont="1" applyBorder="1"/>
    <xf numFmtId="0" fontId="4" fillId="0" borderId="0" xfId="0" applyFont="1" applyBorder="1"/>
    <xf numFmtId="0" fontId="6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4" fontId="7" fillId="0" borderId="1" xfId="3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9" fontId="7" fillId="0" borderId="1" xfId="3" applyNumberFormat="1" applyFont="1" applyFill="1" applyBorder="1" applyAlignment="1" applyProtection="1">
      <alignment horizont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165" fontId="7" fillId="0" borderId="1" xfId="4" applyNumberFormat="1" applyFont="1" applyFill="1" applyBorder="1" applyAlignment="1" applyProtection="1">
      <alignment horizontal="center"/>
    </xf>
    <xf numFmtId="0" fontId="7" fillId="0" borderId="1" xfId="5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164" fontId="7" fillId="0" borderId="1" xfId="3" applyFont="1" applyFill="1" applyBorder="1" applyAlignment="1" applyProtection="1">
      <alignment horizontal="center"/>
    </xf>
    <xf numFmtId="9" fontId="7" fillId="0" borderId="1" xfId="6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9" fontId="7" fillId="0" borderId="1" xfId="4" applyNumberFormat="1" applyFont="1" applyFill="1" applyBorder="1" applyAlignment="1" applyProtection="1">
      <alignment horizontal="center"/>
    </xf>
    <xf numFmtId="9" fontId="7" fillId="0" borderId="1" xfId="7" applyFont="1" applyBorder="1" applyAlignment="1">
      <alignment horizontal="center"/>
    </xf>
    <xf numFmtId="0" fontId="8" fillId="0" borderId="1" xfId="8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0" fontId="3" fillId="0" borderId="2" xfId="2" applyFont="1" applyBorder="1"/>
    <xf numFmtId="0" fontId="3" fillId="0" borderId="2" xfId="2" applyFont="1" applyFill="1" applyBorder="1"/>
    <xf numFmtId="164" fontId="3" fillId="0" borderId="2" xfId="3" applyFont="1" applyFill="1" applyBorder="1" applyAlignment="1" applyProtection="1"/>
    <xf numFmtId="43" fontId="3" fillId="0" borderId="2" xfId="3" applyNumberFormat="1" applyFont="1" applyFill="1" applyBorder="1" applyAlignment="1" applyProtection="1"/>
    <xf numFmtId="164" fontId="3" fillId="0" borderId="2" xfId="3" applyFont="1" applyBorder="1"/>
    <xf numFmtId="43" fontId="3" fillId="0" borderId="2" xfId="3" applyNumberFormat="1" applyFont="1" applyBorder="1"/>
    <xf numFmtId="43" fontId="3" fillId="0" borderId="2" xfId="3" applyNumberFormat="1" applyFont="1" applyFill="1" applyBorder="1"/>
    <xf numFmtId="43" fontId="3" fillId="0" borderId="2" xfId="2" applyNumberFormat="1" applyFont="1" applyBorder="1"/>
    <xf numFmtId="43" fontId="4" fillId="0" borderId="2" xfId="1" applyNumberFormat="1" applyFont="1" applyBorder="1"/>
    <xf numFmtId="43" fontId="4" fillId="0" borderId="2" xfId="0" applyNumberFormat="1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2" applyFont="1" applyBorder="1"/>
    <xf numFmtId="0" fontId="3" fillId="0" borderId="3" xfId="2" applyFont="1" applyFill="1" applyBorder="1"/>
    <xf numFmtId="164" fontId="3" fillId="0" borderId="3" xfId="3" applyFont="1" applyFill="1" applyBorder="1" applyAlignment="1" applyProtection="1"/>
    <xf numFmtId="43" fontId="3" fillId="0" borderId="3" xfId="3" applyNumberFormat="1" applyFont="1" applyFill="1" applyBorder="1" applyAlignment="1" applyProtection="1"/>
    <xf numFmtId="164" fontId="3" fillId="0" borderId="3" xfId="3" applyFont="1" applyBorder="1"/>
    <xf numFmtId="43" fontId="3" fillId="0" borderId="3" xfId="3" applyNumberFormat="1" applyFont="1" applyBorder="1"/>
    <xf numFmtId="43" fontId="3" fillId="0" borderId="3" xfId="3" applyNumberFormat="1" applyFont="1" applyFill="1" applyBorder="1"/>
    <xf numFmtId="43" fontId="3" fillId="0" borderId="3" xfId="2" applyNumberFormat="1" applyFont="1" applyBorder="1"/>
    <xf numFmtId="43" fontId="4" fillId="0" borderId="3" xfId="1" applyNumberFormat="1" applyFont="1" applyBorder="1"/>
    <xf numFmtId="43" fontId="4" fillId="0" borderId="3" xfId="0" applyNumberFormat="1" applyFont="1" applyBorder="1"/>
    <xf numFmtId="43" fontId="3" fillId="0" borderId="3" xfId="1" applyFont="1" applyFill="1" applyBorder="1"/>
    <xf numFmtId="166" fontId="3" fillId="0" borderId="3" xfId="2" applyNumberFormat="1" applyFont="1" applyFill="1" applyBorder="1" applyAlignment="1">
      <alignment horizontal="center"/>
    </xf>
    <xf numFmtId="43" fontId="3" fillId="0" borderId="3" xfId="1" applyFont="1" applyBorder="1"/>
    <xf numFmtId="43" fontId="4" fillId="0" borderId="3" xfId="1" applyFont="1" applyBorder="1"/>
    <xf numFmtId="0" fontId="3" fillId="0" borderId="4" xfId="2" applyFont="1" applyBorder="1"/>
    <xf numFmtId="0" fontId="3" fillId="0" borderId="4" xfId="2" applyFont="1" applyFill="1" applyBorder="1"/>
    <xf numFmtId="43" fontId="3" fillId="0" borderId="4" xfId="3" applyNumberFormat="1" applyFont="1" applyFill="1" applyBorder="1" applyAlignment="1" applyProtection="1"/>
    <xf numFmtId="43" fontId="3" fillId="0" borderId="4" xfId="3" applyNumberFormat="1" applyFont="1" applyBorder="1"/>
    <xf numFmtId="43" fontId="3" fillId="0" borderId="4" xfId="3" applyNumberFormat="1" applyFont="1" applyFill="1" applyBorder="1"/>
    <xf numFmtId="43" fontId="4" fillId="0" borderId="4" xfId="1" applyFont="1" applyBorder="1"/>
    <xf numFmtId="43" fontId="4" fillId="0" borderId="4" xfId="0" applyNumberFormat="1" applyFont="1" applyBorder="1"/>
    <xf numFmtId="14" fontId="3" fillId="0" borderId="0" xfId="2" applyNumberFormat="1" applyFont="1" applyBorder="1" applyAlignment="1">
      <alignment horizontal="center"/>
    </xf>
    <xf numFmtId="43" fontId="3" fillId="0" borderId="0" xfId="3" applyNumberFormat="1" applyFont="1" applyBorder="1"/>
    <xf numFmtId="43" fontId="3" fillId="0" borderId="0" xfId="3" applyNumberFormat="1" applyFont="1" applyFill="1" applyBorder="1" applyAlignment="1" applyProtection="1"/>
    <xf numFmtId="43" fontId="3" fillId="0" borderId="0" xfId="3" applyNumberFormat="1" applyFont="1" applyFill="1" applyBorder="1"/>
    <xf numFmtId="43" fontId="3" fillId="0" borderId="0" xfId="2" applyNumberFormat="1" applyFont="1" applyBorder="1"/>
    <xf numFmtId="43" fontId="4" fillId="0" borderId="0" xfId="0" applyNumberFormat="1" applyFont="1" applyBorder="1"/>
    <xf numFmtId="0" fontId="3" fillId="0" borderId="0" xfId="2" applyFont="1" applyBorder="1" applyAlignment="1">
      <alignment horizontal="center"/>
    </xf>
    <xf numFmtId="43" fontId="3" fillId="0" borderId="0" xfId="2" applyNumberFormat="1" applyFont="1" applyFill="1" applyBorder="1"/>
    <xf numFmtId="14" fontId="3" fillId="0" borderId="0" xfId="2" applyNumberFormat="1" applyFont="1" applyFill="1" applyBorder="1" applyAlignment="1">
      <alignment horizontal="center"/>
    </xf>
    <xf numFmtId="0" fontId="6" fillId="0" borderId="0" xfId="2" applyFont="1" applyFill="1" applyBorder="1"/>
    <xf numFmtId="43" fontId="6" fillId="0" borderId="0" xfId="3" applyNumberFormat="1" applyFont="1" applyFill="1" applyBorder="1" applyAlignment="1" applyProtection="1"/>
    <xf numFmtId="43" fontId="3" fillId="0" borderId="0" xfId="2" applyNumberFormat="1" applyFont="1" applyFill="1" applyBorder="1" applyAlignment="1">
      <alignment horizontal="center"/>
    </xf>
    <xf numFmtId="0" fontId="6" fillId="0" borderId="0" xfId="2" applyFont="1" applyBorder="1"/>
    <xf numFmtId="43" fontId="3" fillId="0" borderId="5" xfId="1" applyFont="1" applyFill="1" applyBorder="1"/>
    <xf numFmtId="43" fontId="3" fillId="0" borderId="0" xfId="1" applyFont="1" applyFill="1" applyBorder="1" applyAlignment="1" applyProtection="1"/>
    <xf numFmtId="43" fontId="3" fillId="0" borderId="0" xfId="1" applyFont="1" applyFill="1" applyBorder="1"/>
    <xf numFmtId="164" fontId="3" fillId="0" borderId="0" xfId="3" applyFont="1" applyFill="1" applyBorder="1"/>
    <xf numFmtId="9" fontId="7" fillId="0" borderId="1" xfId="6" applyFont="1" applyFill="1" applyBorder="1" applyAlignment="1" applyProtection="1">
      <alignment horizontal="center"/>
    </xf>
    <xf numFmtId="0" fontId="7" fillId="0" borderId="1" xfId="2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166" fontId="9" fillId="0" borderId="3" xfId="2" applyNumberFormat="1" applyFont="1" applyFill="1" applyBorder="1" applyAlignment="1">
      <alignment horizontal="center"/>
    </xf>
    <xf numFmtId="0" fontId="9" fillId="0" borderId="3" xfId="2" applyFont="1" applyFill="1" applyBorder="1"/>
    <xf numFmtId="14" fontId="9" fillId="0" borderId="3" xfId="2" applyNumberFormat="1" applyFont="1" applyFill="1" applyBorder="1" applyAlignment="1">
      <alignment horizontal="center"/>
    </xf>
    <xf numFmtId="14" fontId="3" fillId="0" borderId="3" xfId="2" applyNumberFormat="1" applyFont="1" applyFill="1" applyBorder="1" applyAlignment="1">
      <alignment horizontal="center"/>
    </xf>
    <xf numFmtId="43" fontId="3" fillId="2" borderId="3" xfId="3" applyNumberFormat="1" applyFont="1" applyFill="1" applyBorder="1"/>
    <xf numFmtId="43" fontId="3" fillId="0" borderId="3" xfId="1" applyNumberFormat="1" applyFont="1" applyBorder="1"/>
    <xf numFmtId="14" fontId="3" fillId="0" borderId="3" xfId="2" applyNumberFormat="1" applyFont="1" applyBorder="1" applyAlignment="1">
      <alignment horizontal="center"/>
    </xf>
    <xf numFmtId="14" fontId="3" fillId="0" borderId="4" xfId="2" applyNumberFormat="1" applyFont="1" applyBorder="1" applyAlignment="1">
      <alignment horizontal="center"/>
    </xf>
    <xf numFmtId="43" fontId="3" fillId="0" borderId="4" xfId="2" applyNumberFormat="1" applyFont="1" applyBorder="1"/>
    <xf numFmtId="43" fontId="4" fillId="0" borderId="4" xfId="1" applyNumberFormat="1" applyFont="1" applyBorder="1"/>
    <xf numFmtId="43" fontId="4" fillId="0" borderId="0" xfId="1" applyNumberFormat="1" applyFont="1" applyBorder="1"/>
    <xf numFmtId="166" fontId="3" fillId="0" borderId="0" xfId="2" applyNumberFormat="1" applyFont="1" applyBorder="1" applyAlignment="1">
      <alignment horizontal="center"/>
    </xf>
    <xf numFmtId="14" fontId="3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2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43" fontId="6" fillId="0" borderId="0" xfId="1" applyFont="1" applyFill="1" applyBorder="1" applyAlignment="1" applyProtection="1">
      <protection locked="0"/>
    </xf>
    <xf numFmtId="43" fontId="3" fillId="0" borderId="0" xfId="1" applyFont="1" applyFill="1" applyBorder="1" applyAlignment="1" applyProtection="1">
      <protection locked="0"/>
    </xf>
    <xf numFmtId="43" fontId="3" fillId="0" borderId="0" xfId="3" applyNumberFormat="1" applyFont="1" applyFill="1" applyBorder="1" applyAlignment="1" applyProtection="1">
      <protection locked="0"/>
    </xf>
    <xf numFmtId="43" fontId="3" fillId="0" borderId="0" xfId="1" applyFont="1" applyBorder="1"/>
    <xf numFmtId="164" fontId="9" fillId="0" borderId="0" xfId="3" applyFont="1" applyFill="1" applyBorder="1" applyAlignment="1" applyProtection="1"/>
    <xf numFmtId="0" fontId="7" fillId="0" borderId="1" xfId="2" applyFont="1" applyFill="1" applyBorder="1"/>
    <xf numFmtId="43" fontId="9" fillId="0" borderId="2" xfId="3" applyNumberFormat="1" applyFont="1" applyFill="1" applyBorder="1" applyAlignment="1" applyProtection="1"/>
    <xf numFmtId="43" fontId="3" fillId="0" borderId="2" xfId="2" applyNumberFormat="1" applyFont="1" applyFill="1" applyBorder="1"/>
    <xf numFmtId="43" fontId="3" fillId="0" borderId="3" xfId="2" applyNumberFormat="1" applyFont="1" applyFill="1" applyBorder="1"/>
    <xf numFmtId="166" fontId="3" fillId="0" borderId="4" xfId="2" applyNumberFormat="1" applyFont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/>
    <xf numFmtId="43" fontId="3" fillId="0" borderId="5" xfId="1" applyFont="1" applyFill="1" applyBorder="1" applyAlignment="1" applyProtection="1"/>
    <xf numFmtId="164" fontId="3" fillId="3" borderId="0" xfId="3" applyFont="1" applyFill="1" applyBorder="1" applyAlignment="1" applyProtection="1"/>
    <xf numFmtId="164" fontId="3" fillId="0" borderId="0" xfId="3" applyFont="1" applyBorder="1"/>
    <xf numFmtId="14" fontId="9" fillId="0" borderId="0" xfId="2" applyNumberFormat="1" applyFont="1" applyBorder="1" applyAlignment="1">
      <alignment horizontal="center"/>
    </xf>
    <xf numFmtId="0" fontId="9" fillId="0" borderId="0" xfId="2" applyFont="1" applyBorder="1"/>
    <xf numFmtId="0" fontId="9" fillId="0" borderId="0" xfId="2" applyFont="1" applyFill="1" applyBorder="1"/>
    <xf numFmtId="0" fontId="7" fillId="0" borderId="1" xfId="2" applyFont="1" applyFill="1" applyBorder="1" applyAlignment="1">
      <alignment horizontal="left"/>
    </xf>
    <xf numFmtId="43" fontId="9" fillId="0" borderId="3" xfId="3" applyNumberFormat="1" applyFont="1" applyFill="1" applyBorder="1" applyAlignment="1" applyProtection="1"/>
    <xf numFmtId="43" fontId="3" fillId="3" borderId="3" xfId="3" applyNumberFormat="1" applyFont="1" applyFill="1" applyBorder="1" applyAlignment="1" applyProtection="1"/>
    <xf numFmtId="0" fontId="4" fillId="0" borderId="3" xfId="0" applyFont="1" applyBorder="1"/>
    <xf numFmtId="164" fontId="3" fillId="0" borderId="4" xfId="3" applyFont="1" applyBorder="1"/>
    <xf numFmtId="0" fontId="4" fillId="0" borderId="4" xfId="0" applyFont="1" applyBorder="1"/>
    <xf numFmtId="164" fontId="3" fillId="0" borderId="0" xfId="2" applyNumberFormat="1" applyFont="1" applyBorder="1"/>
    <xf numFmtId="0" fontId="7" fillId="0" borderId="1" xfId="2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14" fontId="3" fillId="0" borderId="2" xfId="2" applyNumberFormat="1" applyFont="1" applyBorder="1" applyAlignment="1">
      <alignment horizontal="center"/>
    </xf>
    <xf numFmtId="14" fontId="3" fillId="0" borderId="2" xfId="2" applyNumberFormat="1" applyFont="1" applyBorder="1"/>
    <xf numFmtId="14" fontId="3" fillId="0" borderId="3" xfId="2" applyNumberFormat="1" applyFont="1" applyBorder="1"/>
    <xf numFmtId="43" fontId="3" fillId="0" borderId="3" xfId="3" applyNumberFormat="1" applyFont="1" applyFill="1" applyBorder="1" applyAlignment="1" applyProtection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43" fontId="3" fillId="0" borderId="2" xfId="1" applyNumberFormat="1" applyFont="1" applyBorder="1"/>
    <xf numFmtId="43" fontId="3" fillId="0" borderId="4" xfId="1" applyNumberFormat="1" applyFont="1" applyBorder="1"/>
    <xf numFmtId="43" fontId="3" fillId="0" borderId="5" xfId="3" applyNumberFormat="1" applyFont="1" applyFill="1" applyBorder="1" applyAlignment="1" applyProtection="1"/>
    <xf numFmtId="4" fontId="3" fillId="0" borderId="5" xfId="3" applyNumberFormat="1" applyFont="1" applyFill="1" applyBorder="1" applyAlignment="1" applyProtection="1"/>
    <xf numFmtId="4" fontId="7" fillId="0" borderId="0" xfId="3" applyNumberFormat="1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43" fontId="4" fillId="0" borderId="2" xfId="1" applyFont="1" applyBorder="1"/>
    <xf numFmtId="166" fontId="3" fillId="0" borderId="7" xfId="2" applyNumberFormat="1" applyFont="1" applyBorder="1" applyAlignment="1">
      <alignment horizontal="center"/>
    </xf>
    <xf numFmtId="0" fontId="3" fillId="0" borderId="7" xfId="2" applyFont="1" applyBorder="1"/>
    <xf numFmtId="43" fontId="3" fillId="0" borderId="7" xfId="3" applyNumberFormat="1" applyFont="1" applyFill="1" applyBorder="1" applyAlignment="1" applyProtection="1"/>
    <xf numFmtId="43" fontId="3" fillId="0" borderId="7" xfId="2" applyNumberFormat="1" applyFont="1" applyBorder="1"/>
    <xf numFmtId="43" fontId="3" fillId="0" borderId="7" xfId="3" applyNumberFormat="1" applyFont="1" applyBorder="1"/>
    <xf numFmtId="43" fontId="3" fillId="0" borderId="7" xfId="2" applyNumberFormat="1" applyFont="1" applyFill="1" applyBorder="1"/>
    <xf numFmtId="43" fontId="4" fillId="0" borderId="7" xfId="0" applyNumberFormat="1" applyFont="1" applyBorder="1"/>
    <xf numFmtId="166" fontId="3" fillId="0" borderId="8" xfId="2" applyNumberFormat="1" applyFont="1" applyBorder="1" applyAlignment="1">
      <alignment horizontal="center"/>
    </xf>
    <xf numFmtId="43" fontId="4" fillId="0" borderId="9" xfId="0" applyNumberFormat="1" applyFont="1" applyBorder="1"/>
    <xf numFmtId="166" fontId="3" fillId="0" borderId="10" xfId="2" applyNumberFormat="1" applyFont="1" applyBorder="1" applyAlignment="1">
      <alignment horizontal="center"/>
    </xf>
    <xf numFmtId="43" fontId="4" fillId="0" borderId="11" xfId="0" applyNumberFormat="1" applyFont="1" applyBorder="1"/>
    <xf numFmtId="166" fontId="3" fillId="0" borderId="10" xfId="2" applyNumberFormat="1" applyFont="1" applyFill="1" applyBorder="1" applyAlignment="1">
      <alignment horizontal="center"/>
    </xf>
    <xf numFmtId="166" fontId="3" fillId="0" borderId="12" xfId="2" applyNumberFormat="1" applyFont="1" applyBorder="1" applyAlignment="1">
      <alignment horizontal="center"/>
    </xf>
    <xf numFmtId="43" fontId="4" fillId="0" borderId="13" xfId="0" applyNumberFormat="1" applyFont="1" applyBorder="1"/>
    <xf numFmtId="14" fontId="3" fillId="0" borderId="15" xfId="2" applyNumberFormat="1" applyFont="1" applyBorder="1" applyAlignment="1">
      <alignment horizontal="center"/>
    </xf>
    <xf numFmtId="0" fontId="3" fillId="0" borderId="6" xfId="2" applyFont="1" applyBorder="1"/>
    <xf numFmtId="43" fontId="3" fillId="0" borderId="6" xfId="1" applyFont="1" applyFill="1" applyBorder="1" applyAlignment="1" applyProtection="1"/>
    <xf numFmtId="43" fontId="3" fillId="0" borderId="6" xfId="1" applyFont="1" applyBorder="1"/>
    <xf numFmtId="43" fontId="4" fillId="0" borderId="6" xfId="1" applyFont="1" applyBorder="1"/>
    <xf numFmtId="43" fontId="4" fillId="0" borderId="14" xfId="1" applyFont="1" applyBorder="1"/>
    <xf numFmtId="0" fontId="0" fillId="0" borderId="9" xfId="0" applyBorder="1"/>
    <xf numFmtId="0" fontId="0" fillId="0" borderId="11" xfId="0" applyBorder="1"/>
    <xf numFmtId="164" fontId="6" fillId="0" borderId="0" xfId="3" applyFont="1" applyFill="1" applyBorder="1" applyAlignment="1" applyProtection="1"/>
    <xf numFmtId="164" fontId="3" fillId="0" borderId="5" xfId="3" applyFont="1" applyFill="1" applyBorder="1" applyAlignment="1" applyProtection="1"/>
    <xf numFmtId="43" fontId="4" fillId="0" borderId="0" xfId="1" applyFont="1" applyBorder="1"/>
    <xf numFmtId="0" fontId="3" fillId="0" borderId="7" xfId="2" applyFont="1" applyFill="1" applyBorder="1"/>
    <xf numFmtId="43" fontId="3" fillId="0" borderId="7" xfId="3" applyNumberFormat="1" applyFont="1" applyFill="1" applyBorder="1"/>
    <xf numFmtId="166" fontId="3" fillId="0" borderId="16" xfId="2" applyNumberFormat="1" applyFont="1" applyBorder="1" applyAlignment="1">
      <alignment horizontal="center"/>
    </xf>
    <xf numFmtId="166" fontId="3" fillId="0" borderId="7" xfId="2" applyNumberFormat="1" applyFont="1" applyFill="1" applyBorder="1" applyAlignment="1">
      <alignment horizontal="center"/>
    </xf>
    <xf numFmtId="43" fontId="3" fillId="0" borderId="7" xfId="1" applyFont="1" applyFill="1" applyBorder="1"/>
    <xf numFmtId="43" fontId="3" fillId="0" borderId="7" xfId="1" applyFont="1" applyBorder="1"/>
    <xf numFmtId="43" fontId="4" fillId="0" borderId="7" xfId="1" applyFont="1" applyBorder="1"/>
    <xf numFmtId="14" fontId="3" fillId="0" borderId="7" xfId="2" applyNumberFormat="1" applyFont="1" applyBorder="1" applyAlignment="1">
      <alignment horizontal="center"/>
    </xf>
    <xf numFmtId="43" fontId="4" fillId="0" borderId="7" xfId="1" applyNumberFormat="1" applyFont="1" applyBorder="1"/>
    <xf numFmtId="43" fontId="4" fillId="0" borderId="17" xfId="0" applyNumberFormat="1" applyFont="1" applyBorder="1"/>
    <xf numFmtId="0" fontId="0" fillId="0" borderId="0" xfId="0" applyBorder="1"/>
    <xf numFmtId="14" fontId="3" fillId="0" borderId="18" xfId="2" applyNumberFormat="1" applyFont="1" applyBorder="1" applyAlignment="1">
      <alignment horizontal="center"/>
    </xf>
    <xf numFmtId="0" fontId="3" fillId="0" borderId="18" xfId="2" applyFont="1" applyBorder="1"/>
    <xf numFmtId="43" fontId="3" fillId="0" borderId="18" xfId="1" applyFont="1" applyFill="1" applyBorder="1"/>
    <xf numFmtId="43" fontId="3" fillId="0" borderId="18" xfId="3" applyNumberFormat="1" applyFont="1" applyFill="1" applyBorder="1" applyAlignment="1" applyProtection="1"/>
    <xf numFmtId="43" fontId="3" fillId="0" borderId="18" xfId="2" applyNumberFormat="1" applyFont="1" applyBorder="1"/>
    <xf numFmtId="43" fontId="3" fillId="0" borderId="18" xfId="3" applyNumberFormat="1" applyFont="1" applyFill="1" applyBorder="1"/>
    <xf numFmtId="43" fontId="3" fillId="0" borderId="18" xfId="3" applyNumberFormat="1" applyFont="1" applyBorder="1"/>
    <xf numFmtId="43" fontId="4" fillId="0" borderId="18" xfId="0" applyNumberFormat="1" applyFont="1" applyBorder="1"/>
    <xf numFmtId="166" fontId="3" fillId="0" borderId="19" xfId="2" applyNumberFormat="1" applyFont="1" applyFill="1" applyBorder="1" applyAlignment="1">
      <alignment horizontal="center"/>
    </xf>
    <xf numFmtId="0" fontId="3" fillId="0" borderId="19" xfId="2" applyFont="1" applyBorder="1"/>
    <xf numFmtId="0" fontId="3" fillId="0" borderId="19" xfId="2" applyFont="1" applyFill="1" applyBorder="1"/>
    <xf numFmtId="43" fontId="3" fillId="0" borderId="19" xfId="1" applyFont="1" applyFill="1" applyBorder="1"/>
    <xf numFmtId="43" fontId="3" fillId="0" borderId="19" xfId="3" applyNumberFormat="1" applyFont="1" applyFill="1" applyBorder="1" applyAlignment="1" applyProtection="1"/>
    <xf numFmtId="43" fontId="3" fillId="0" borderId="19" xfId="3" applyNumberFormat="1" applyFont="1" applyBorder="1"/>
    <xf numFmtId="43" fontId="3" fillId="0" borderId="19" xfId="3" applyNumberFormat="1" applyFont="1" applyFill="1" applyBorder="1"/>
    <xf numFmtId="43" fontId="3" fillId="0" borderId="19" xfId="1" applyFont="1" applyBorder="1"/>
    <xf numFmtId="43" fontId="4" fillId="0" borderId="19" xfId="1" applyFont="1" applyBorder="1"/>
    <xf numFmtId="43" fontId="4" fillId="0" borderId="19" xfId="0" applyNumberFormat="1" applyFont="1" applyBorder="1"/>
    <xf numFmtId="164" fontId="3" fillId="0" borderId="7" xfId="3" applyFont="1" applyBorder="1"/>
    <xf numFmtId="0" fontId="4" fillId="0" borderId="7" xfId="0" applyFont="1" applyBorder="1"/>
    <xf numFmtId="43" fontId="4" fillId="0" borderId="19" xfId="1" applyNumberFormat="1" applyFont="1" applyBorder="1"/>
    <xf numFmtId="43" fontId="4" fillId="0" borderId="20" xfId="0" applyNumberFormat="1" applyFont="1" applyBorder="1"/>
    <xf numFmtId="14" fontId="3" fillId="0" borderId="21" xfId="2" applyNumberFormat="1" applyFont="1" applyBorder="1" applyAlignment="1">
      <alignment horizontal="center"/>
    </xf>
    <xf numFmtId="14" fontId="3" fillId="4" borderId="3" xfId="2" applyNumberFormat="1" applyFont="1" applyFill="1" applyBorder="1" applyAlignment="1">
      <alignment horizontal="center"/>
    </xf>
    <xf numFmtId="0" fontId="3" fillId="4" borderId="3" xfId="2" applyFont="1" applyFill="1" applyBorder="1"/>
    <xf numFmtId="43" fontId="3" fillId="4" borderId="3" xfId="3" applyNumberFormat="1" applyFont="1" applyFill="1" applyBorder="1"/>
    <xf numFmtId="43" fontId="3" fillId="4" borderId="3" xfId="3" applyNumberFormat="1" applyFont="1" applyFill="1" applyBorder="1" applyAlignment="1" applyProtection="1"/>
    <xf numFmtId="43" fontId="3" fillId="4" borderId="3" xfId="2" applyNumberFormat="1" applyFont="1" applyFill="1" applyBorder="1"/>
    <xf numFmtId="43" fontId="4" fillId="4" borderId="3" xfId="0" applyNumberFormat="1" applyFont="1" applyFill="1" applyBorder="1"/>
    <xf numFmtId="43" fontId="4" fillId="4" borderId="3" xfId="1" applyNumberFormat="1" applyFont="1" applyFill="1" applyBorder="1"/>
    <xf numFmtId="43" fontId="4" fillId="4" borderId="3" xfId="1" applyFont="1" applyFill="1" applyBorder="1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NumberFormat="1" applyFont="1" applyBorder="1"/>
    <xf numFmtId="0" fontId="4" fillId="0" borderId="3" xfId="0" applyNumberFormat="1" applyFont="1" applyBorder="1"/>
    <xf numFmtId="14" fontId="4" fillId="0" borderId="3" xfId="0" applyNumberFormat="1" applyFont="1" applyBorder="1" applyAlignment="1">
      <alignment horizontal="center"/>
    </xf>
    <xf numFmtId="0" fontId="3" fillId="0" borderId="3" xfId="2" applyNumberFormat="1" applyFont="1" applyBorder="1"/>
    <xf numFmtId="0" fontId="3" fillId="0" borderId="3" xfId="2" applyNumberFormat="1" applyFont="1" applyFill="1" applyBorder="1"/>
    <xf numFmtId="0" fontId="3" fillId="0" borderId="3" xfId="3" applyNumberFormat="1" applyFont="1" applyFill="1" applyBorder="1" applyAlignment="1" applyProtection="1"/>
    <xf numFmtId="0" fontId="3" fillId="0" borderId="3" xfId="3" applyNumberFormat="1" applyFont="1" applyBorder="1"/>
    <xf numFmtId="0" fontId="3" fillId="0" borderId="3" xfId="3" applyNumberFormat="1" applyFont="1" applyFill="1" applyBorder="1"/>
    <xf numFmtId="0" fontId="3" fillId="0" borderId="3" xfId="1" applyNumberFormat="1" applyFont="1" applyBorder="1"/>
    <xf numFmtId="0" fontId="4" fillId="0" borderId="3" xfId="1" applyNumberFormat="1" applyFont="1" applyBorder="1"/>
    <xf numFmtId="14" fontId="4" fillId="0" borderId="22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5" fillId="0" borderId="0" xfId="2" applyFont="1" applyFill="1" applyBorder="1" applyAlignment="1">
      <alignment horizontal="center"/>
    </xf>
  </cellXfs>
  <cellStyles count="9">
    <cellStyle name="Millares" xfId="1" builtinId="3"/>
    <cellStyle name="Millares 2" xfId="3"/>
    <cellStyle name="Millares 4" xfId="4"/>
    <cellStyle name="Normal" xfId="0" builtinId="0"/>
    <cellStyle name="Normal 2" xfId="2"/>
    <cellStyle name="Normal 3" xfId="5"/>
    <cellStyle name="Normal 4" xfId="8"/>
    <cellStyle name="Porcentual 2" xfId="6"/>
    <cellStyle name="Porcentu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4"/>
  <sheetViews>
    <sheetView tabSelected="1" topLeftCell="A600" workbookViewId="0">
      <selection activeCell="D610" sqref="D610"/>
    </sheetView>
  </sheetViews>
  <sheetFormatPr baseColWidth="10" defaultRowHeight="15" outlineLevelRow="1" x14ac:dyDescent="0.25"/>
  <cols>
    <col min="1" max="1" width="11.42578125" style="131"/>
    <col min="2" max="2" width="6.7109375" style="6" bestFit="1" customWidth="1"/>
    <col min="3" max="3" width="35.85546875" style="6" customWidth="1"/>
    <col min="4" max="4" width="14.140625" style="6" bestFit="1" customWidth="1"/>
    <col min="5" max="11" width="15.42578125" style="6" hidden="1" customWidth="1"/>
    <col min="12" max="14" width="11.140625" style="6" hidden="1" customWidth="1"/>
    <col min="15" max="19" width="9" style="6" hidden="1" customWidth="1"/>
    <col min="20" max="20" width="11.42578125" style="6" hidden="1" customWidth="1"/>
    <col min="21" max="22" width="9" style="6" hidden="1" customWidth="1"/>
    <col min="23" max="23" width="10.42578125" style="6" hidden="1" customWidth="1"/>
    <col min="24" max="24" width="9" style="6" hidden="1" customWidth="1"/>
    <col min="25" max="25" width="9.85546875" style="6" hidden="1" customWidth="1"/>
    <col min="26" max="26" width="9.140625" style="6" hidden="1" customWidth="1"/>
    <col min="27" max="28" width="11.140625" style="6" hidden="1" customWidth="1"/>
    <col min="29" max="36" width="9" style="6" hidden="1" customWidth="1"/>
    <col min="37" max="37" width="10.42578125" style="6" hidden="1" customWidth="1"/>
    <col min="38" max="38" width="9" style="6" hidden="1" customWidth="1"/>
    <col min="39" max="39" width="9.85546875" style="6" hidden="1" customWidth="1"/>
    <col min="40" max="40" width="9.140625" style="6" hidden="1" customWidth="1"/>
    <col min="41" max="41" width="14.28515625" style="6" customWidth="1"/>
    <col min="42" max="42" width="11.140625" style="6" customWidth="1"/>
    <col min="43" max="43" width="9.140625" style="6" customWidth="1"/>
    <col min="44" max="44" width="11.42578125" style="6" customWidth="1"/>
    <col min="45" max="45" width="9" style="6" customWidth="1"/>
    <col min="46" max="49" width="9" customWidth="1"/>
    <col min="50" max="50" width="9.85546875" customWidth="1"/>
    <col min="51" max="51" width="10.42578125" customWidth="1"/>
    <col min="52" max="53" width="9.85546875" customWidth="1"/>
    <col min="54" max="54" width="9.140625" bestFit="1" customWidth="1"/>
    <col min="55" max="55" width="14.28515625" bestFit="1" customWidth="1"/>
    <col min="56" max="56" width="12" bestFit="1" customWidth="1"/>
  </cols>
  <sheetData>
    <row r="1" spans="1:56" x14ac:dyDescent="0.25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56" x14ac:dyDescent="0.25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</row>
    <row r="3" spans="1:56" x14ac:dyDescent="0.25">
      <c r="A3" s="220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</row>
    <row r="4" spans="1:56" x14ac:dyDescent="0.25">
      <c r="A4" s="220">
        <v>2017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</row>
    <row r="5" spans="1:56" ht="15.75" thickBot="1" x14ac:dyDescent="0.3">
      <c r="A5" s="7"/>
      <c r="B5" s="5"/>
      <c r="C5" s="5"/>
      <c r="D5" s="3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56" ht="15.75" thickBot="1" x14ac:dyDescent="0.3">
      <c r="A6" s="8" t="s">
        <v>2</v>
      </c>
      <c r="B6" s="8" t="s">
        <v>3</v>
      </c>
      <c r="C6" s="8" t="s">
        <v>4</v>
      </c>
      <c r="D6" s="9" t="s">
        <v>5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1" t="s">
        <v>7</v>
      </c>
      <c r="M6" s="11" t="s">
        <v>8</v>
      </c>
      <c r="N6" s="8" t="s">
        <v>9</v>
      </c>
      <c r="O6" s="12" t="s">
        <v>10</v>
      </c>
      <c r="P6" s="12" t="s">
        <v>11</v>
      </c>
      <c r="Q6" s="12" t="s">
        <v>12</v>
      </c>
      <c r="R6" s="12" t="s">
        <v>13</v>
      </c>
      <c r="S6" s="12" t="s">
        <v>14</v>
      </c>
      <c r="T6" s="12" t="s">
        <v>15</v>
      </c>
      <c r="U6" s="12" t="s">
        <v>16</v>
      </c>
      <c r="V6" s="12" t="s">
        <v>17</v>
      </c>
      <c r="W6" s="12" t="s">
        <v>18</v>
      </c>
      <c r="X6" s="12" t="s">
        <v>19</v>
      </c>
      <c r="Y6" s="12" t="s">
        <v>20</v>
      </c>
      <c r="Z6" s="12" t="s">
        <v>21</v>
      </c>
      <c r="AA6" s="11" t="s">
        <v>22</v>
      </c>
      <c r="AB6" s="8" t="s">
        <v>9</v>
      </c>
      <c r="AC6" s="13" t="s">
        <v>10</v>
      </c>
      <c r="AD6" s="13" t="s">
        <v>11</v>
      </c>
      <c r="AE6" s="13" t="s">
        <v>12</v>
      </c>
      <c r="AF6" s="13" t="s">
        <v>13</v>
      </c>
      <c r="AG6" s="13" t="s">
        <v>14</v>
      </c>
      <c r="AH6" s="13" t="s">
        <v>15</v>
      </c>
      <c r="AI6" s="13" t="s">
        <v>16</v>
      </c>
      <c r="AJ6" s="13" t="s">
        <v>17</v>
      </c>
      <c r="AK6" s="13" t="s">
        <v>18</v>
      </c>
      <c r="AL6" s="13" t="s">
        <v>19</v>
      </c>
      <c r="AM6" s="13" t="s">
        <v>20</v>
      </c>
      <c r="AN6" s="13" t="s">
        <v>21</v>
      </c>
      <c r="AO6" s="14" t="s">
        <v>6</v>
      </c>
      <c r="AP6" s="14" t="s">
        <v>9</v>
      </c>
      <c r="AQ6" s="13" t="s">
        <v>10</v>
      </c>
      <c r="AR6" s="13" t="s">
        <v>11</v>
      </c>
      <c r="AS6" s="13" t="s">
        <v>12</v>
      </c>
      <c r="AT6" s="13" t="s">
        <v>13</v>
      </c>
      <c r="AU6" s="13" t="s">
        <v>14</v>
      </c>
      <c r="AV6" s="13" t="s">
        <v>15</v>
      </c>
      <c r="AW6" s="13" t="s">
        <v>16</v>
      </c>
      <c r="AX6" s="13" t="s">
        <v>17</v>
      </c>
      <c r="AY6" s="13" t="s">
        <v>18</v>
      </c>
      <c r="AZ6" s="13" t="s">
        <v>19</v>
      </c>
      <c r="BA6" s="13" t="s">
        <v>20</v>
      </c>
      <c r="BB6" s="13" t="s">
        <v>21</v>
      </c>
      <c r="BC6" s="14" t="s">
        <v>6</v>
      </c>
      <c r="BD6" s="14" t="s">
        <v>9</v>
      </c>
    </row>
    <row r="7" spans="1:56" ht="15.75" thickBot="1" x14ac:dyDescent="0.3">
      <c r="A7" s="15" t="s">
        <v>23</v>
      </c>
      <c r="B7" s="16"/>
      <c r="C7" s="15" t="s">
        <v>24</v>
      </c>
      <c r="D7" s="11">
        <v>0.1</v>
      </c>
      <c r="E7" s="11"/>
      <c r="F7" s="17"/>
      <c r="G7" s="11"/>
      <c r="H7" s="17"/>
      <c r="I7" s="11">
        <v>0.1</v>
      </c>
      <c r="J7" s="11">
        <v>0.1</v>
      </c>
      <c r="K7" s="11">
        <v>0.1</v>
      </c>
      <c r="L7" s="11">
        <v>0.1</v>
      </c>
      <c r="M7" s="18">
        <v>0.1</v>
      </c>
      <c r="N7" s="19"/>
      <c r="O7" s="11">
        <v>0.1</v>
      </c>
      <c r="P7" s="11">
        <v>0.1</v>
      </c>
      <c r="Q7" s="11">
        <v>0.1</v>
      </c>
      <c r="R7" s="11">
        <v>0.1</v>
      </c>
      <c r="S7" s="11">
        <v>0.1</v>
      </c>
      <c r="T7" s="11">
        <v>0.1</v>
      </c>
      <c r="U7" s="11">
        <v>0.1</v>
      </c>
      <c r="V7" s="11">
        <v>0.1</v>
      </c>
      <c r="W7" s="11">
        <v>0.1</v>
      </c>
      <c r="X7" s="11">
        <v>0.1</v>
      </c>
      <c r="Y7" s="11">
        <v>0.1</v>
      </c>
      <c r="Z7" s="11">
        <v>0.1</v>
      </c>
      <c r="AA7" s="18">
        <v>0.1</v>
      </c>
      <c r="AB7" s="19"/>
      <c r="AC7" s="20">
        <v>0.1</v>
      </c>
      <c r="AD7" s="20">
        <v>0.1</v>
      </c>
      <c r="AE7" s="20">
        <v>0.1</v>
      </c>
      <c r="AF7" s="20">
        <v>0.1</v>
      </c>
      <c r="AG7" s="20">
        <v>0.1</v>
      </c>
      <c r="AH7" s="20">
        <v>0.1</v>
      </c>
      <c r="AI7" s="20">
        <v>0.1</v>
      </c>
      <c r="AJ7" s="20">
        <v>0.1</v>
      </c>
      <c r="AK7" s="20">
        <v>0.1</v>
      </c>
      <c r="AL7" s="20">
        <v>0.1</v>
      </c>
      <c r="AM7" s="20">
        <v>0.1</v>
      </c>
      <c r="AN7" s="20">
        <v>0.1</v>
      </c>
      <c r="AO7" s="21">
        <v>0.1</v>
      </c>
      <c r="AP7" s="22"/>
      <c r="AQ7" s="20">
        <v>0.1</v>
      </c>
      <c r="AR7" s="20">
        <v>0.1</v>
      </c>
      <c r="AS7" s="20">
        <v>0.1</v>
      </c>
      <c r="AT7" s="20">
        <v>0.1</v>
      </c>
      <c r="AU7" s="20">
        <v>0.1</v>
      </c>
      <c r="AV7" s="20">
        <v>0.1</v>
      </c>
      <c r="AW7" s="20">
        <v>0.1</v>
      </c>
      <c r="AX7" s="20">
        <v>0.1</v>
      </c>
      <c r="AY7" s="20">
        <v>0.1</v>
      </c>
      <c r="AZ7" s="20">
        <v>0.1</v>
      </c>
      <c r="BA7" s="20">
        <v>0.1</v>
      </c>
      <c r="BB7" s="20">
        <v>0.1</v>
      </c>
      <c r="BC7" s="21">
        <v>0.1</v>
      </c>
      <c r="BD7" s="22"/>
    </row>
    <row r="8" spans="1:56" hidden="1" outlineLevel="1" x14ac:dyDescent="0.25">
      <c r="A8" s="23">
        <v>38741</v>
      </c>
      <c r="B8" s="24" t="s">
        <v>25</v>
      </c>
      <c r="C8" s="25" t="s">
        <v>26</v>
      </c>
      <c r="D8" s="26">
        <v>94516.76</v>
      </c>
      <c r="E8" s="27">
        <v>8664.0363333333335</v>
      </c>
      <c r="F8" s="27">
        <v>18115.712333333329</v>
      </c>
      <c r="G8" s="27">
        <v>27567.388333333329</v>
      </c>
      <c r="H8" s="27">
        <v>37019.064333333328</v>
      </c>
      <c r="I8" s="27">
        <v>46470.740333333328</v>
      </c>
      <c r="J8" s="27">
        <v>55922.416333333327</v>
      </c>
      <c r="K8" s="26">
        <v>65374.092333333327</v>
      </c>
      <c r="L8" s="26">
        <v>74825.768333333326</v>
      </c>
      <c r="M8" s="28">
        <v>84277.444333333318</v>
      </c>
      <c r="N8" s="29">
        <v>10239.315666666676</v>
      </c>
      <c r="O8" s="30">
        <v>787.63966666666659</v>
      </c>
      <c r="P8" s="29">
        <v>787.63966666666659</v>
      </c>
      <c r="Q8" s="29">
        <v>787.63966666666659</v>
      </c>
      <c r="R8" s="29">
        <v>787.63966666666659</v>
      </c>
      <c r="S8" s="29">
        <v>787.63966666666659</v>
      </c>
      <c r="T8" s="29">
        <v>787.63966666666659</v>
      </c>
      <c r="U8" s="29">
        <v>787.63966666666659</v>
      </c>
      <c r="V8" s="29">
        <v>787.63966666666659</v>
      </c>
      <c r="W8" s="29">
        <v>787.63966666666659</v>
      </c>
      <c r="X8" s="29">
        <v>787.63966666666659</v>
      </c>
      <c r="Y8" s="29">
        <v>787.63966666666659</v>
      </c>
      <c r="Z8" s="29">
        <v>787.63966666666659</v>
      </c>
      <c r="AA8" s="31">
        <f>+SUM(O8:Z8)+M8</f>
        <v>93729.120333333325</v>
      </c>
      <c r="AB8" s="31">
        <v>787.63966666666965</v>
      </c>
      <c r="AC8" s="32">
        <f>+($D$8*10%)/12</f>
        <v>787.63966666666659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>
        <f>+AA8+SUM(AC8:AN8)</f>
        <v>94516.76</v>
      </c>
      <c r="AP8" s="33">
        <f t="shared" ref="AP8:AP66" si="0">+D8-AO8</f>
        <v>0</v>
      </c>
      <c r="AQ8" s="132"/>
      <c r="AR8" s="132"/>
      <c r="AS8" s="132"/>
      <c r="AT8" s="133"/>
      <c r="AU8" s="133"/>
      <c r="AV8" s="133"/>
      <c r="AW8" s="133"/>
      <c r="AX8" s="133"/>
      <c r="AY8" s="133"/>
      <c r="AZ8" s="133"/>
      <c r="BA8" s="133"/>
      <c r="BB8" s="133"/>
      <c r="BC8" s="33">
        <f>+AO8+SUM(AQ8:BB8)</f>
        <v>94516.76</v>
      </c>
      <c r="BD8" s="33">
        <f>+BC8-D8</f>
        <v>0</v>
      </c>
    </row>
    <row r="9" spans="1:56" hidden="1" outlineLevel="1" x14ac:dyDescent="0.25">
      <c r="A9" s="34">
        <v>38741</v>
      </c>
      <c r="B9" s="35" t="s">
        <v>25</v>
      </c>
      <c r="C9" s="36" t="s">
        <v>27</v>
      </c>
      <c r="D9" s="37">
        <v>34928.870000000003</v>
      </c>
      <c r="E9" s="38">
        <v>3201.8130833333339</v>
      </c>
      <c r="F9" s="38">
        <v>6694.700083333335</v>
      </c>
      <c r="G9" s="38">
        <v>10187.587083333336</v>
      </c>
      <c r="H9" s="38">
        <v>13680.474083333336</v>
      </c>
      <c r="I9" s="38">
        <v>17173.361083333337</v>
      </c>
      <c r="J9" s="38">
        <v>20666.248083333339</v>
      </c>
      <c r="K9" s="37">
        <v>24159.135083333342</v>
      </c>
      <c r="L9" s="37">
        <v>27652.022083333344</v>
      </c>
      <c r="M9" s="39">
        <v>31144.909083333347</v>
      </c>
      <c r="N9" s="40">
        <v>3783.960916666656</v>
      </c>
      <c r="O9" s="41">
        <v>291.07391666666672</v>
      </c>
      <c r="P9" s="40">
        <v>291.07391666666672</v>
      </c>
      <c r="Q9" s="40">
        <v>291.07391666666672</v>
      </c>
      <c r="R9" s="40">
        <v>291.07391666666672</v>
      </c>
      <c r="S9" s="40">
        <v>291.07391666666672</v>
      </c>
      <c r="T9" s="40">
        <v>291.07391666666672</v>
      </c>
      <c r="U9" s="40">
        <v>291.07391666666672</v>
      </c>
      <c r="V9" s="40">
        <v>291.07391666666672</v>
      </c>
      <c r="W9" s="40">
        <v>291.07391666666672</v>
      </c>
      <c r="X9" s="40">
        <v>291.07391666666672</v>
      </c>
      <c r="Y9" s="40">
        <v>291.07391666666672</v>
      </c>
      <c r="Z9" s="40">
        <v>291.07391666666672</v>
      </c>
      <c r="AA9" s="42">
        <f t="shared" ref="AA9:AA65" si="1">+SUM(O9:Z9)+M9</f>
        <v>34637.796083333349</v>
      </c>
      <c r="AB9" s="42">
        <v>291.07391666665353</v>
      </c>
      <c r="AC9" s="43">
        <f>+($D$9*10%)/12</f>
        <v>291.07391666666672</v>
      </c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>
        <f t="shared" ref="AO9:AO66" si="2">+AA9+SUM(AC9:AN9)</f>
        <v>34928.870000000017</v>
      </c>
      <c r="AP9" s="44">
        <f t="shared" si="0"/>
        <v>0</v>
      </c>
      <c r="AQ9" s="114"/>
      <c r="AR9" s="114"/>
      <c r="AS9" s="114"/>
      <c r="AT9" s="134"/>
      <c r="AU9" s="134"/>
      <c r="AV9" s="134"/>
      <c r="AW9" s="134"/>
      <c r="AX9" s="134"/>
      <c r="AY9" s="134"/>
      <c r="AZ9" s="134"/>
      <c r="BA9" s="134"/>
      <c r="BB9" s="134"/>
      <c r="BC9" s="44">
        <f t="shared" ref="BC9:BC66" si="3">+AO9+SUM(AQ9:BB9)</f>
        <v>34928.870000000017</v>
      </c>
      <c r="BD9" s="44">
        <f>+BC9-D9</f>
        <v>0</v>
      </c>
    </row>
    <row r="10" spans="1:56" hidden="1" outlineLevel="1" x14ac:dyDescent="0.25">
      <c r="A10" s="34">
        <v>38748</v>
      </c>
      <c r="B10" s="35" t="s">
        <v>28</v>
      </c>
      <c r="C10" s="36" t="s">
        <v>29</v>
      </c>
      <c r="D10" s="37">
        <v>431895.9</v>
      </c>
      <c r="E10" s="38">
        <v>39590.457500000004</v>
      </c>
      <c r="F10" s="38">
        <v>82780.047500000015</v>
      </c>
      <c r="G10" s="38">
        <v>125969.63750000001</v>
      </c>
      <c r="H10" s="38">
        <v>169159.22750000001</v>
      </c>
      <c r="I10" s="38">
        <v>212348.8175</v>
      </c>
      <c r="J10" s="38">
        <v>255538.4075</v>
      </c>
      <c r="K10" s="37">
        <v>298727.9975</v>
      </c>
      <c r="L10" s="37">
        <v>341917.58750000002</v>
      </c>
      <c r="M10" s="39">
        <v>385107.17750000005</v>
      </c>
      <c r="N10" s="40">
        <v>46788.722499999974</v>
      </c>
      <c r="O10" s="41">
        <v>3599.1325000000002</v>
      </c>
      <c r="P10" s="40">
        <v>3599.1325000000002</v>
      </c>
      <c r="Q10" s="40">
        <v>3599.1325000000002</v>
      </c>
      <c r="R10" s="40">
        <v>3599.1325000000002</v>
      </c>
      <c r="S10" s="40">
        <v>3599.1325000000002</v>
      </c>
      <c r="T10" s="40">
        <v>3599.1325000000002</v>
      </c>
      <c r="U10" s="40">
        <v>3599.1325000000002</v>
      </c>
      <c r="V10" s="40">
        <v>3599.1325000000002</v>
      </c>
      <c r="W10" s="40">
        <v>3599.1325000000002</v>
      </c>
      <c r="X10" s="40">
        <v>3599.1325000000002</v>
      </c>
      <c r="Y10" s="40">
        <v>3599.1325000000002</v>
      </c>
      <c r="Z10" s="40">
        <v>3599.1325000000002</v>
      </c>
      <c r="AA10" s="42">
        <f t="shared" si="1"/>
        <v>428296.76750000007</v>
      </c>
      <c r="AB10" s="42">
        <v>3599.1324999999488</v>
      </c>
      <c r="AC10" s="43">
        <f>+($D$10*10%)/12</f>
        <v>3599.1325000000002</v>
      </c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>
        <f t="shared" si="2"/>
        <v>431895.90000000008</v>
      </c>
      <c r="AP10" s="44">
        <f t="shared" si="0"/>
        <v>0</v>
      </c>
      <c r="AQ10" s="114"/>
      <c r="AR10" s="114"/>
      <c r="AS10" s="114"/>
      <c r="AT10" s="134"/>
      <c r="AU10" s="134"/>
      <c r="AV10" s="134"/>
      <c r="AW10" s="134"/>
      <c r="AX10" s="134"/>
      <c r="AY10" s="134"/>
      <c r="AZ10" s="134"/>
      <c r="BA10" s="134"/>
      <c r="BB10" s="134"/>
      <c r="BC10" s="44">
        <f t="shared" si="3"/>
        <v>431895.90000000008</v>
      </c>
      <c r="BD10" s="44">
        <f t="shared" ref="BD10:BD22" si="4">+BC10-D10</f>
        <v>0</v>
      </c>
    </row>
    <row r="11" spans="1:56" hidden="1" outlineLevel="1" x14ac:dyDescent="0.25">
      <c r="A11" s="34">
        <v>38763</v>
      </c>
      <c r="B11" s="35" t="s">
        <v>30</v>
      </c>
      <c r="C11" s="36" t="s">
        <v>31</v>
      </c>
      <c r="D11" s="37">
        <v>543.63</v>
      </c>
      <c r="E11" s="38">
        <v>45.302500000000002</v>
      </c>
      <c r="F11" s="38">
        <v>99.665499999999994</v>
      </c>
      <c r="G11" s="38">
        <v>154.02850000000001</v>
      </c>
      <c r="H11" s="38">
        <v>208.39150000000001</v>
      </c>
      <c r="I11" s="38">
        <v>262.75450000000001</v>
      </c>
      <c r="J11" s="38">
        <v>317.11750000000001</v>
      </c>
      <c r="K11" s="37">
        <v>371.48050000000001</v>
      </c>
      <c r="L11" s="37">
        <v>425.84350000000001</v>
      </c>
      <c r="M11" s="39">
        <v>480.20650000000001</v>
      </c>
      <c r="N11" s="40">
        <v>63.42349999999999</v>
      </c>
      <c r="O11" s="41">
        <v>4.5302499999999997</v>
      </c>
      <c r="P11" s="40">
        <v>4.5302499999999997</v>
      </c>
      <c r="Q11" s="40">
        <v>4.5302499999999997</v>
      </c>
      <c r="R11" s="40">
        <v>4.5302499999999997</v>
      </c>
      <c r="S11" s="40">
        <v>4.5302499999999997</v>
      </c>
      <c r="T11" s="40">
        <v>4.5302499999999997</v>
      </c>
      <c r="U11" s="40">
        <v>4.5302499999999997</v>
      </c>
      <c r="V11" s="40">
        <v>4.5302499999999997</v>
      </c>
      <c r="W11" s="40">
        <v>4.5302499999999997</v>
      </c>
      <c r="X11" s="40">
        <v>4.5302499999999997</v>
      </c>
      <c r="Y11" s="40">
        <v>4.5302499999999997</v>
      </c>
      <c r="Z11" s="40">
        <v>4.5302499999999997</v>
      </c>
      <c r="AA11" s="42">
        <f t="shared" si="1"/>
        <v>534.56950000000006</v>
      </c>
      <c r="AB11" s="42">
        <v>9.0604999999999336</v>
      </c>
      <c r="AC11" s="43">
        <f>+($D$11*10%)/12</f>
        <v>4.5302499999999997</v>
      </c>
      <c r="AD11" s="43">
        <f>+($D$11*10%)/12</f>
        <v>4.5302499999999997</v>
      </c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>
        <f t="shared" si="2"/>
        <v>543.63000000000011</v>
      </c>
      <c r="AP11" s="44">
        <f t="shared" si="0"/>
        <v>0</v>
      </c>
      <c r="AQ11" s="114"/>
      <c r="AR11" s="114"/>
      <c r="AS11" s="114"/>
      <c r="AT11" s="134"/>
      <c r="AU11" s="134"/>
      <c r="AV11" s="134"/>
      <c r="AW11" s="134"/>
      <c r="AX11" s="134"/>
      <c r="AY11" s="134"/>
      <c r="AZ11" s="134"/>
      <c r="BA11" s="134"/>
      <c r="BB11" s="134"/>
      <c r="BC11" s="44">
        <f t="shared" si="3"/>
        <v>543.63000000000011</v>
      </c>
      <c r="BD11" s="44">
        <f t="shared" si="4"/>
        <v>0</v>
      </c>
    </row>
    <row r="12" spans="1:56" hidden="1" outlineLevel="1" x14ac:dyDescent="0.25">
      <c r="A12" s="34">
        <v>38763</v>
      </c>
      <c r="B12" s="35" t="s">
        <v>30</v>
      </c>
      <c r="C12" s="36" t="s">
        <v>32</v>
      </c>
      <c r="D12" s="37">
        <v>5718.59</v>
      </c>
      <c r="E12" s="38">
        <v>476.54916666666674</v>
      </c>
      <c r="F12" s="38">
        <v>1048.4081666666668</v>
      </c>
      <c r="G12" s="38">
        <v>1620.267166666667</v>
      </c>
      <c r="H12" s="38">
        <v>2192.1261666666669</v>
      </c>
      <c r="I12" s="38">
        <v>2763.9851666666668</v>
      </c>
      <c r="J12" s="38">
        <v>3335.8441666666668</v>
      </c>
      <c r="K12" s="37">
        <v>3907.7031666666667</v>
      </c>
      <c r="L12" s="37">
        <v>4479.5621666666666</v>
      </c>
      <c r="M12" s="39">
        <v>5051.421166666667</v>
      </c>
      <c r="N12" s="40">
        <v>667.16883333333317</v>
      </c>
      <c r="O12" s="41">
        <v>47.654916666666672</v>
      </c>
      <c r="P12" s="40">
        <v>47.654916666666672</v>
      </c>
      <c r="Q12" s="40">
        <v>47.654916666666672</v>
      </c>
      <c r="R12" s="40">
        <v>47.654916666666672</v>
      </c>
      <c r="S12" s="40">
        <v>47.654916666666672</v>
      </c>
      <c r="T12" s="40">
        <v>47.654916666666672</v>
      </c>
      <c r="U12" s="40">
        <v>47.654916666666672</v>
      </c>
      <c r="V12" s="40">
        <v>47.654916666666672</v>
      </c>
      <c r="W12" s="40">
        <v>47.654916666666672</v>
      </c>
      <c r="X12" s="40">
        <v>47.654916666666672</v>
      </c>
      <c r="Y12" s="40">
        <v>47.654916666666672</v>
      </c>
      <c r="Z12" s="40">
        <v>47.654916666666672</v>
      </c>
      <c r="AA12" s="42">
        <f t="shared" si="1"/>
        <v>5623.2801666666674</v>
      </c>
      <c r="AB12" s="42">
        <v>95.30983333333279</v>
      </c>
      <c r="AC12" s="43">
        <f>+($D$12*10%)/12</f>
        <v>47.654916666666672</v>
      </c>
      <c r="AD12" s="43">
        <f>+($D$12*10%)/12</f>
        <v>47.654916666666672</v>
      </c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>
        <f t="shared" si="2"/>
        <v>5718.5900000000011</v>
      </c>
      <c r="AP12" s="44">
        <f t="shared" si="0"/>
        <v>0</v>
      </c>
      <c r="AQ12" s="114"/>
      <c r="AR12" s="114"/>
      <c r="AS12" s="114"/>
      <c r="AT12" s="134"/>
      <c r="AU12" s="134"/>
      <c r="AV12" s="134"/>
      <c r="AW12" s="134"/>
      <c r="AX12" s="134"/>
      <c r="AY12" s="134"/>
      <c r="AZ12" s="134"/>
      <c r="BA12" s="134"/>
      <c r="BB12" s="134"/>
      <c r="BC12" s="44">
        <f t="shared" si="3"/>
        <v>5718.5900000000011</v>
      </c>
      <c r="BD12" s="44">
        <f t="shared" si="4"/>
        <v>0</v>
      </c>
    </row>
    <row r="13" spans="1:56" hidden="1" outlineLevel="1" x14ac:dyDescent="0.25">
      <c r="A13" s="34">
        <v>38768</v>
      </c>
      <c r="B13" s="36" t="s">
        <v>33</v>
      </c>
      <c r="C13" s="36" t="s">
        <v>34</v>
      </c>
      <c r="D13" s="37">
        <v>1372.92</v>
      </c>
      <c r="E13" s="38">
        <v>114.49333333333334</v>
      </c>
      <c r="F13" s="38">
        <v>251.88533333333339</v>
      </c>
      <c r="G13" s="38">
        <v>389.27733333333344</v>
      </c>
      <c r="H13" s="38">
        <v>526.6693333333335</v>
      </c>
      <c r="I13" s="38">
        <v>664.06133333333355</v>
      </c>
      <c r="J13" s="38">
        <v>801.4533333333336</v>
      </c>
      <c r="K13" s="37">
        <v>938.84533333333366</v>
      </c>
      <c r="L13" s="37">
        <v>1076.2373333333337</v>
      </c>
      <c r="M13" s="39">
        <v>1213.6293333333338</v>
      </c>
      <c r="N13" s="40">
        <v>160.29066666666631</v>
      </c>
      <c r="O13" s="45">
        <v>11.441000000000001</v>
      </c>
      <c r="P13" s="45">
        <v>11.441000000000001</v>
      </c>
      <c r="Q13" s="45">
        <v>11.441000000000001</v>
      </c>
      <c r="R13" s="45">
        <v>11.441000000000001</v>
      </c>
      <c r="S13" s="45">
        <v>11.441000000000001</v>
      </c>
      <c r="T13" s="45">
        <v>11.441000000000001</v>
      </c>
      <c r="U13" s="45">
        <v>11.441000000000001</v>
      </c>
      <c r="V13" s="45">
        <v>11.441000000000001</v>
      </c>
      <c r="W13" s="45">
        <v>11.441000000000001</v>
      </c>
      <c r="X13" s="45">
        <v>11.441000000000001</v>
      </c>
      <c r="Y13" s="45">
        <v>11.441000000000001</v>
      </c>
      <c r="Z13" s="45">
        <v>11.441000000000001</v>
      </c>
      <c r="AA13" s="42">
        <f t="shared" si="1"/>
        <v>1350.9213333333337</v>
      </c>
      <c r="AB13" s="42">
        <v>22.898666666666259</v>
      </c>
      <c r="AC13" s="45">
        <v>11.441000000000001</v>
      </c>
      <c r="AD13" s="45">
        <v>11.441000000000001</v>
      </c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>
        <f t="shared" si="2"/>
        <v>1373.8033333333337</v>
      </c>
      <c r="AP13" s="44">
        <f t="shared" si="0"/>
        <v>-0.88333333333366681</v>
      </c>
      <c r="AQ13" s="114"/>
      <c r="AR13" s="114"/>
      <c r="AS13" s="114"/>
      <c r="AT13" s="134"/>
      <c r="AU13" s="134"/>
      <c r="AV13" s="134"/>
      <c r="AW13" s="134"/>
      <c r="AX13" s="134"/>
      <c r="AY13" s="134"/>
      <c r="AZ13" s="134"/>
      <c r="BA13" s="134"/>
      <c r="BB13" s="134"/>
      <c r="BC13" s="44">
        <f t="shared" si="3"/>
        <v>1373.8033333333337</v>
      </c>
      <c r="BD13" s="44">
        <f t="shared" si="4"/>
        <v>0.88333333333366681</v>
      </c>
    </row>
    <row r="14" spans="1:56" hidden="1" outlineLevel="1" x14ac:dyDescent="0.25">
      <c r="A14" s="34">
        <v>38768</v>
      </c>
      <c r="B14" s="35" t="s">
        <v>35</v>
      </c>
      <c r="C14" s="36" t="s">
        <v>36</v>
      </c>
      <c r="D14" s="37">
        <v>219369.02</v>
      </c>
      <c r="E14" s="38">
        <v>18280.751666666667</v>
      </c>
      <c r="F14" s="38">
        <v>40217.653666666665</v>
      </c>
      <c r="G14" s="38">
        <v>62154.555666666667</v>
      </c>
      <c r="H14" s="38">
        <v>84091.457666666669</v>
      </c>
      <c r="I14" s="38">
        <v>106028.35966666667</v>
      </c>
      <c r="J14" s="38">
        <v>127965.26166666667</v>
      </c>
      <c r="K14" s="37">
        <v>149902.16366666666</v>
      </c>
      <c r="L14" s="37">
        <v>171839.06566666666</v>
      </c>
      <c r="M14" s="39">
        <v>193775.96766666666</v>
      </c>
      <c r="N14" s="40">
        <v>25593.052333333326</v>
      </c>
      <c r="O14" s="41">
        <v>1828.0751666666667</v>
      </c>
      <c r="P14" s="40">
        <v>1828.0751666666667</v>
      </c>
      <c r="Q14" s="40">
        <v>1828.0751666666667</v>
      </c>
      <c r="R14" s="40">
        <v>1828.0751666666667</v>
      </c>
      <c r="S14" s="40">
        <v>1828.0751666666667</v>
      </c>
      <c r="T14" s="40">
        <v>1828.0751666666667</v>
      </c>
      <c r="U14" s="40">
        <v>1828.0751666666667</v>
      </c>
      <c r="V14" s="40">
        <v>1828.0751666666667</v>
      </c>
      <c r="W14" s="40">
        <v>1828.0751666666667</v>
      </c>
      <c r="X14" s="40">
        <v>1828.0751666666667</v>
      </c>
      <c r="Y14" s="40">
        <v>1828.0751666666667</v>
      </c>
      <c r="Z14" s="40">
        <v>1828.0751666666667</v>
      </c>
      <c r="AA14" s="42">
        <f t="shared" si="1"/>
        <v>215712.86966666667</v>
      </c>
      <c r="AB14" s="42">
        <v>3656.1503333333239</v>
      </c>
      <c r="AC14" s="43">
        <f>+($D$14*10%)/12</f>
        <v>1828.0751666666667</v>
      </c>
      <c r="AD14" s="43">
        <f>+($D$14*10%)/12</f>
        <v>1828.0751666666667</v>
      </c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>
        <f t="shared" si="2"/>
        <v>219369.02</v>
      </c>
      <c r="AP14" s="44">
        <f t="shared" si="0"/>
        <v>0</v>
      </c>
      <c r="AQ14" s="114"/>
      <c r="AR14" s="114"/>
      <c r="AS14" s="114"/>
      <c r="AT14" s="134"/>
      <c r="AU14" s="134"/>
      <c r="AV14" s="134"/>
      <c r="AW14" s="134"/>
      <c r="AX14" s="134"/>
      <c r="AY14" s="134"/>
      <c r="AZ14" s="134"/>
      <c r="BA14" s="134"/>
      <c r="BB14" s="134"/>
      <c r="BC14" s="44">
        <f t="shared" si="3"/>
        <v>219369.02</v>
      </c>
      <c r="BD14" s="44">
        <f t="shared" si="4"/>
        <v>0</v>
      </c>
    </row>
    <row r="15" spans="1:56" hidden="1" outlineLevel="1" x14ac:dyDescent="0.25">
      <c r="A15" s="34">
        <v>38768</v>
      </c>
      <c r="B15" s="35" t="s">
        <v>35</v>
      </c>
      <c r="C15" s="36" t="s">
        <v>37</v>
      </c>
      <c r="D15" s="37">
        <v>62954.06</v>
      </c>
      <c r="E15" s="38">
        <v>5246.171666666668</v>
      </c>
      <c r="F15" s="38">
        <v>11541.577666666668</v>
      </c>
      <c r="G15" s="38">
        <v>17836.983666666667</v>
      </c>
      <c r="H15" s="38">
        <v>24132.389666666666</v>
      </c>
      <c r="I15" s="38">
        <v>30427.795666666665</v>
      </c>
      <c r="J15" s="38">
        <v>36723.201666666668</v>
      </c>
      <c r="K15" s="37">
        <v>43018.60766666667</v>
      </c>
      <c r="L15" s="37">
        <v>49314.013666666673</v>
      </c>
      <c r="M15" s="39">
        <v>55609.419666666676</v>
      </c>
      <c r="N15" s="40">
        <v>7344.6403333333219</v>
      </c>
      <c r="O15" s="41">
        <v>524.61716666666666</v>
      </c>
      <c r="P15" s="40">
        <v>524.61716666666666</v>
      </c>
      <c r="Q15" s="40">
        <v>524.61716666666666</v>
      </c>
      <c r="R15" s="40">
        <v>524.61716666666666</v>
      </c>
      <c r="S15" s="40">
        <v>524.61716666666666</v>
      </c>
      <c r="T15" s="40">
        <v>524.61716666666666</v>
      </c>
      <c r="U15" s="40">
        <v>524.61716666666666</v>
      </c>
      <c r="V15" s="40">
        <v>524.61716666666666</v>
      </c>
      <c r="W15" s="40">
        <v>524.61716666666666</v>
      </c>
      <c r="X15" s="40">
        <v>524.61716666666666</v>
      </c>
      <c r="Y15" s="40">
        <v>524.61716666666666</v>
      </c>
      <c r="Z15" s="40">
        <v>524.61716666666666</v>
      </c>
      <c r="AA15" s="42">
        <f t="shared" si="1"/>
        <v>61904.825666666678</v>
      </c>
      <c r="AB15" s="42">
        <v>1049.2343333333192</v>
      </c>
      <c r="AC15" s="43">
        <f>+($D$15*10%)/12</f>
        <v>524.61716666666666</v>
      </c>
      <c r="AD15" s="43">
        <f>+($D$15*10%)/12</f>
        <v>524.61716666666666</v>
      </c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>
        <f t="shared" si="2"/>
        <v>62954.060000000012</v>
      </c>
      <c r="AP15" s="44">
        <f t="shared" si="0"/>
        <v>0</v>
      </c>
      <c r="AQ15" s="114"/>
      <c r="AR15" s="114"/>
      <c r="AS15" s="114"/>
      <c r="AT15" s="134"/>
      <c r="AU15" s="134"/>
      <c r="AV15" s="134"/>
      <c r="AW15" s="134"/>
      <c r="AX15" s="134"/>
      <c r="AY15" s="134"/>
      <c r="AZ15" s="134"/>
      <c r="BA15" s="134"/>
      <c r="BB15" s="134"/>
      <c r="BC15" s="44">
        <f t="shared" si="3"/>
        <v>62954.060000000012</v>
      </c>
      <c r="BD15" s="44">
        <f t="shared" si="4"/>
        <v>0</v>
      </c>
    </row>
    <row r="16" spans="1:56" hidden="1" outlineLevel="1" x14ac:dyDescent="0.25">
      <c r="A16" s="34">
        <v>38768</v>
      </c>
      <c r="B16" s="35" t="s">
        <v>35</v>
      </c>
      <c r="C16" s="36" t="s">
        <v>38</v>
      </c>
      <c r="D16" s="37">
        <v>160095.28</v>
      </c>
      <c r="E16" s="38">
        <v>13341.273333333336</v>
      </c>
      <c r="F16" s="38">
        <v>29350.801333333337</v>
      </c>
      <c r="G16" s="38">
        <v>45360.329333333335</v>
      </c>
      <c r="H16" s="38">
        <v>61369.857333333333</v>
      </c>
      <c r="I16" s="38">
        <v>77379.385333333339</v>
      </c>
      <c r="J16" s="38">
        <v>93388.913333333345</v>
      </c>
      <c r="K16" s="37">
        <v>109398.44133333335</v>
      </c>
      <c r="L16" s="37">
        <v>125407.96933333336</v>
      </c>
      <c r="M16" s="39">
        <v>141417.49733333336</v>
      </c>
      <c r="N16" s="40">
        <v>18677.782666666637</v>
      </c>
      <c r="O16" s="41">
        <v>1334.1273333333334</v>
      </c>
      <c r="P16" s="40">
        <v>1334.1273333333334</v>
      </c>
      <c r="Q16" s="40">
        <v>1334.1273333333334</v>
      </c>
      <c r="R16" s="40">
        <v>1334.1273333333334</v>
      </c>
      <c r="S16" s="40">
        <v>1334.1273333333334</v>
      </c>
      <c r="T16" s="40">
        <v>1334.1273333333334</v>
      </c>
      <c r="U16" s="40">
        <v>1334.1273333333334</v>
      </c>
      <c r="V16" s="40">
        <v>1334.1273333333334</v>
      </c>
      <c r="W16" s="40">
        <v>1334.1273333333334</v>
      </c>
      <c r="X16" s="40">
        <v>1334.1273333333334</v>
      </c>
      <c r="Y16" s="40">
        <v>1334.1273333333334</v>
      </c>
      <c r="Z16" s="40">
        <v>1334.1273333333334</v>
      </c>
      <c r="AA16" s="42">
        <f t="shared" si="1"/>
        <v>157427.02533333335</v>
      </c>
      <c r="AB16" s="42">
        <v>2668.2546666666458</v>
      </c>
      <c r="AC16" s="43">
        <f>+($D$16*10%)/12</f>
        <v>1334.1273333333334</v>
      </c>
      <c r="AD16" s="43">
        <f>+($D$16*10%)/12</f>
        <v>1334.1273333333334</v>
      </c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>
        <f t="shared" si="2"/>
        <v>160095.28000000003</v>
      </c>
      <c r="AP16" s="44">
        <f t="shared" si="0"/>
        <v>0</v>
      </c>
      <c r="AQ16" s="114"/>
      <c r="AR16" s="114"/>
      <c r="AS16" s="114"/>
      <c r="AT16" s="134"/>
      <c r="AU16" s="134"/>
      <c r="AV16" s="134"/>
      <c r="AW16" s="134"/>
      <c r="AX16" s="134"/>
      <c r="AY16" s="134"/>
      <c r="AZ16" s="134"/>
      <c r="BA16" s="134"/>
      <c r="BB16" s="134"/>
      <c r="BC16" s="44">
        <f t="shared" si="3"/>
        <v>160095.28000000003</v>
      </c>
      <c r="BD16" s="44">
        <f t="shared" si="4"/>
        <v>0</v>
      </c>
    </row>
    <row r="17" spans="1:56" hidden="1" outlineLevel="1" x14ac:dyDescent="0.25">
      <c r="A17" s="34">
        <v>38768</v>
      </c>
      <c r="B17" s="35" t="s">
        <v>35</v>
      </c>
      <c r="C17" s="36" t="s">
        <v>39</v>
      </c>
      <c r="D17" s="37">
        <v>69524.070000000007</v>
      </c>
      <c r="E17" s="38">
        <v>5793.6725000000015</v>
      </c>
      <c r="F17" s="38">
        <v>12746.079500000003</v>
      </c>
      <c r="G17" s="38">
        <v>19698.486500000006</v>
      </c>
      <c r="H17" s="38">
        <v>26650.893500000006</v>
      </c>
      <c r="I17" s="38">
        <v>33603.300500000005</v>
      </c>
      <c r="J17" s="38">
        <v>40555.707500000004</v>
      </c>
      <c r="K17" s="37">
        <v>47508.114500000003</v>
      </c>
      <c r="L17" s="37">
        <v>54460.521500000003</v>
      </c>
      <c r="M17" s="39">
        <v>61412.928500000002</v>
      </c>
      <c r="N17" s="40">
        <v>8111.1415000000052</v>
      </c>
      <c r="O17" s="41">
        <v>579.36725000000013</v>
      </c>
      <c r="P17" s="40">
        <v>579.36725000000013</v>
      </c>
      <c r="Q17" s="40">
        <v>579.36725000000013</v>
      </c>
      <c r="R17" s="40">
        <v>579.36725000000013</v>
      </c>
      <c r="S17" s="40">
        <v>579.36725000000013</v>
      </c>
      <c r="T17" s="40">
        <v>579.36725000000013</v>
      </c>
      <c r="U17" s="40">
        <v>579.36725000000013</v>
      </c>
      <c r="V17" s="40">
        <v>579.36725000000013</v>
      </c>
      <c r="W17" s="40">
        <v>579.36725000000013</v>
      </c>
      <c r="X17" s="40">
        <v>579.36725000000013</v>
      </c>
      <c r="Y17" s="40">
        <v>579.36725000000013</v>
      </c>
      <c r="Z17" s="40">
        <v>579.36725000000013</v>
      </c>
      <c r="AA17" s="42">
        <f t="shared" si="1"/>
        <v>68365.335500000001</v>
      </c>
      <c r="AB17" s="42">
        <v>1158.7345000000059</v>
      </c>
      <c r="AC17" s="43">
        <f>+($D$17*10%)/12</f>
        <v>579.36725000000013</v>
      </c>
      <c r="AD17" s="43">
        <f>+($D$17*10%)/12</f>
        <v>579.36725000000013</v>
      </c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>
        <f t="shared" si="2"/>
        <v>69524.070000000007</v>
      </c>
      <c r="AP17" s="44">
        <f t="shared" si="0"/>
        <v>0</v>
      </c>
      <c r="AQ17" s="114"/>
      <c r="AR17" s="114"/>
      <c r="AS17" s="114"/>
      <c r="AT17" s="134"/>
      <c r="AU17" s="134"/>
      <c r="AV17" s="134"/>
      <c r="AW17" s="134"/>
      <c r="AX17" s="134"/>
      <c r="AY17" s="134"/>
      <c r="AZ17" s="134"/>
      <c r="BA17" s="134"/>
      <c r="BB17" s="134"/>
      <c r="BC17" s="44">
        <f t="shared" si="3"/>
        <v>69524.070000000007</v>
      </c>
      <c r="BD17" s="44">
        <f t="shared" si="4"/>
        <v>0</v>
      </c>
    </row>
    <row r="18" spans="1:56" hidden="1" outlineLevel="1" x14ac:dyDescent="0.25">
      <c r="A18" s="34">
        <v>38772</v>
      </c>
      <c r="B18" s="35" t="s">
        <v>40</v>
      </c>
      <c r="C18" s="36" t="s">
        <v>41</v>
      </c>
      <c r="D18" s="37">
        <v>33671.46</v>
      </c>
      <c r="E18" s="38">
        <v>2805.9549999999995</v>
      </c>
      <c r="F18" s="38">
        <v>6173.1010000000006</v>
      </c>
      <c r="G18" s="38">
        <v>9540.2470000000012</v>
      </c>
      <c r="H18" s="38">
        <v>12907.393000000002</v>
      </c>
      <c r="I18" s="38">
        <v>16274.539000000002</v>
      </c>
      <c r="J18" s="38">
        <v>19641.685000000001</v>
      </c>
      <c r="K18" s="37">
        <v>23008.831000000002</v>
      </c>
      <c r="L18" s="37">
        <v>26375.977000000003</v>
      </c>
      <c r="M18" s="39">
        <v>29743.123000000003</v>
      </c>
      <c r="N18" s="40">
        <v>3928.3369999999959</v>
      </c>
      <c r="O18" s="41">
        <v>280.59550000000002</v>
      </c>
      <c r="P18" s="40">
        <v>280.59550000000002</v>
      </c>
      <c r="Q18" s="40">
        <v>280.59550000000002</v>
      </c>
      <c r="R18" s="40">
        <v>280.59550000000002</v>
      </c>
      <c r="S18" s="40">
        <v>280.59550000000002</v>
      </c>
      <c r="T18" s="40">
        <v>280.59550000000002</v>
      </c>
      <c r="U18" s="40">
        <v>280.59550000000002</v>
      </c>
      <c r="V18" s="40">
        <v>280.59550000000002</v>
      </c>
      <c r="W18" s="40">
        <v>280.59550000000002</v>
      </c>
      <c r="X18" s="40">
        <v>280.59550000000002</v>
      </c>
      <c r="Y18" s="40">
        <v>280.59550000000002</v>
      </c>
      <c r="Z18" s="40">
        <v>280.59550000000002</v>
      </c>
      <c r="AA18" s="42">
        <f t="shared" si="1"/>
        <v>33110.269</v>
      </c>
      <c r="AB18" s="42">
        <v>561.19099999999889</v>
      </c>
      <c r="AC18" s="43">
        <f>+($D$18*10%)/12</f>
        <v>280.59550000000002</v>
      </c>
      <c r="AD18" s="43">
        <f>+($D$18*10%)/12</f>
        <v>280.59550000000002</v>
      </c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>
        <f t="shared" si="2"/>
        <v>33671.46</v>
      </c>
      <c r="AP18" s="44">
        <f t="shared" si="0"/>
        <v>0</v>
      </c>
      <c r="AQ18" s="114"/>
      <c r="AR18" s="114"/>
      <c r="AS18" s="114"/>
      <c r="AT18" s="134"/>
      <c r="AU18" s="134"/>
      <c r="AV18" s="134"/>
      <c r="AW18" s="134"/>
      <c r="AX18" s="134"/>
      <c r="AY18" s="134"/>
      <c r="AZ18" s="134"/>
      <c r="BA18" s="134"/>
      <c r="BB18" s="134"/>
      <c r="BC18" s="44">
        <f t="shared" si="3"/>
        <v>33671.46</v>
      </c>
      <c r="BD18" s="44">
        <f t="shared" si="4"/>
        <v>0</v>
      </c>
    </row>
    <row r="19" spans="1:56" hidden="1" outlineLevel="1" x14ac:dyDescent="0.25">
      <c r="A19" s="34">
        <v>38778</v>
      </c>
      <c r="B19" s="35" t="s">
        <v>42</v>
      </c>
      <c r="C19" s="36" t="s">
        <v>43</v>
      </c>
      <c r="D19" s="37">
        <v>139.81</v>
      </c>
      <c r="E19" s="38">
        <v>10.485750000000001</v>
      </c>
      <c r="F19" s="38">
        <v>24.466750000000005</v>
      </c>
      <c r="G19" s="38">
        <v>38.447750000000006</v>
      </c>
      <c r="H19" s="38">
        <v>52.428750000000008</v>
      </c>
      <c r="I19" s="38">
        <v>66.409750000000003</v>
      </c>
      <c r="J19" s="38">
        <v>80.390749999999997</v>
      </c>
      <c r="K19" s="37">
        <v>94.371749999999992</v>
      </c>
      <c r="L19" s="37">
        <v>108.35274999999999</v>
      </c>
      <c r="M19" s="39">
        <v>122.33374999999998</v>
      </c>
      <c r="N19" s="40">
        <v>17.476250000000022</v>
      </c>
      <c r="O19" s="41">
        <v>1.1650833333333335</v>
      </c>
      <c r="P19" s="40">
        <v>1.1650833333333335</v>
      </c>
      <c r="Q19" s="40">
        <v>1.1650833333333335</v>
      </c>
      <c r="R19" s="40">
        <v>1.1650833333333335</v>
      </c>
      <c r="S19" s="40">
        <v>1.1650833333333335</v>
      </c>
      <c r="T19" s="40">
        <v>1.1650833333333335</v>
      </c>
      <c r="U19" s="40">
        <v>1.1650833333333335</v>
      </c>
      <c r="V19" s="40">
        <v>1.1650833333333335</v>
      </c>
      <c r="W19" s="40">
        <v>1.1650833333333335</v>
      </c>
      <c r="X19" s="40">
        <v>1.1650833333333335</v>
      </c>
      <c r="Y19" s="40">
        <v>1.1650833333333335</v>
      </c>
      <c r="Z19" s="40">
        <v>1.1650833333333335</v>
      </c>
      <c r="AA19" s="42">
        <f t="shared" si="1"/>
        <v>136.31474999999998</v>
      </c>
      <c r="AB19" s="42">
        <v>3.4952500000000271</v>
      </c>
      <c r="AC19" s="43">
        <f>+($D$19*10%)/12</f>
        <v>1.1650833333333335</v>
      </c>
      <c r="AD19" s="43">
        <f>+($D$19*10%)/12</f>
        <v>1.1650833333333335</v>
      </c>
      <c r="AE19" s="43">
        <f>+($D$19*10%)/12</f>
        <v>1.1650833333333335</v>
      </c>
      <c r="AF19" s="44"/>
      <c r="AG19" s="44"/>
      <c r="AH19" s="44"/>
      <c r="AI19" s="44"/>
      <c r="AJ19" s="44"/>
      <c r="AK19" s="44"/>
      <c r="AL19" s="44"/>
      <c r="AM19" s="44"/>
      <c r="AN19" s="44"/>
      <c r="AO19" s="44">
        <f t="shared" si="2"/>
        <v>139.80999999999997</v>
      </c>
      <c r="AP19" s="44">
        <f t="shared" si="0"/>
        <v>0</v>
      </c>
      <c r="AQ19" s="114"/>
      <c r="AR19" s="114"/>
      <c r="AS19" s="114"/>
      <c r="AT19" s="134"/>
      <c r="AU19" s="134"/>
      <c r="AV19" s="134"/>
      <c r="AW19" s="134"/>
      <c r="AX19" s="134"/>
      <c r="AY19" s="134"/>
      <c r="AZ19" s="134"/>
      <c r="BA19" s="134"/>
      <c r="BB19" s="134"/>
      <c r="BC19" s="44">
        <f t="shared" si="3"/>
        <v>139.80999999999997</v>
      </c>
      <c r="BD19" s="44">
        <f t="shared" si="4"/>
        <v>0</v>
      </c>
    </row>
    <row r="20" spans="1:56" hidden="1" outlineLevel="1" x14ac:dyDescent="0.25">
      <c r="A20" s="34">
        <v>38789</v>
      </c>
      <c r="B20" s="35" t="s">
        <v>44</v>
      </c>
      <c r="C20" s="36" t="s">
        <v>45</v>
      </c>
      <c r="D20" s="37">
        <v>24707.31</v>
      </c>
      <c r="E20" s="38">
        <v>1853.0482500000003</v>
      </c>
      <c r="F20" s="38">
        <v>4323.7792500000005</v>
      </c>
      <c r="G20" s="38">
        <v>6794.5102500000012</v>
      </c>
      <c r="H20" s="38">
        <v>9265.2412500000009</v>
      </c>
      <c r="I20" s="38">
        <v>11735.972250000001</v>
      </c>
      <c r="J20" s="38">
        <v>14206.70325</v>
      </c>
      <c r="K20" s="37">
        <v>16677.434250000002</v>
      </c>
      <c r="L20" s="37">
        <v>19148.165250000002</v>
      </c>
      <c r="M20" s="39">
        <v>21618.896250000002</v>
      </c>
      <c r="N20" s="40">
        <v>3088.4137499999997</v>
      </c>
      <c r="O20" s="41">
        <v>205.89425000000003</v>
      </c>
      <c r="P20" s="40">
        <v>205.89425000000003</v>
      </c>
      <c r="Q20" s="40">
        <v>205.89425000000003</v>
      </c>
      <c r="R20" s="40">
        <v>205.89425000000003</v>
      </c>
      <c r="S20" s="40">
        <v>205.89425000000003</v>
      </c>
      <c r="T20" s="40">
        <v>205.89425000000003</v>
      </c>
      <c r="U20" s="40">
        <v>205.89425000000003</v>
      </c>
      <c r="V20" s="40">
        <v>205.89425000000003</v>
      </c>
      <c r="W20" s="40">
        <v>205.89425000000003</v>
      </c>
      <c r="X20" s="40">
        <v>205.89425000000003</v>
      </c>
      <c r="Y20" s="40">
        <v>205.89425000000003</v>
      </c>
      <c r="Z20" s="40">
        <v>205.89425000000003</v>
      </c>
      <c r="AA20" s="42">
        <f t="shared" si="1"/>
        <v>24089.627250000001</v>
      </c>
      <c r="AB20" s="42">
        <v>617.68274999999994</v>
      </c>
      <c r="AC20" s="43">
        <f>+($D$20*10%)/12</f>
        <v>205.89425000000003</v>
      </c>
      <c r="AD20" s="43">
        <f t="shared" ref="AD20:AE20" si="5">+($D$20*10%)/12</f>
        <v>205.89425000000003</v>
      </c>
      <c r="AE20" s="43">
        <f t="shared" si="5"/>
        <v>205.89425000000003</v>
      </c>
      <c r="AF20" s="44"/>
      <c r="AG20" s="44"/>
      <c r="AH20" s="44"/>
      <c r="AI20" s="44"/>
      <c r="AJ20" s="44"/>
      <c r="AK20" s="44"/>
      <c r="AL20" s="44"/>
      <c r="AM20" s="44"/>
      <c r="AN20" s="44"/>
      <c r="AO20" s="44">
        <f t="shared" si="2"/>
        <v>24707.31</v>
      </c>
      <c r="AP20" s="44">
        <f t="shared" si="0"/>
        <v>0</v>
      </c>
      <c r="AQ20" s="114"/>
      <c r="AR20" s="114"/>
      <c r="AS20" s="114"/>
      <c r="AT20" s="134"/>
      <c r="AU20" s="134"/>
      <c r="AV20" s="134"/>
      <c r="AW20" s="134"/>
      <c r="AX20" s="134"/>
      <c r="AY20" s="134"/>
      <c r="AZ20" s="134"/>
      <c r="BA20" s="134"/>
      <c r="BB20" s="134"/>
      <c r="BC20" s="44">
        <f t="shared" si="3"/>
        <v>24707.31</v>
      </c>
      <c r="BD20" s="44">
        <f t="shared" si="4"/>
        <v>0</v>
      </c>
    </row>
    <row r="21" spans="1:56" hidden="1" outlineLevel="1" x14ac:dyDescent="0.25">
      <c r="A21" s="34">
        <v>38808</v>
      </c>
      <c r="B21" s="35" t="s">
        <v>46</v>
      </c>
      <c r="C21" s="36" t="s">
        <v>47</v>
      </c>
      <c r="D21" s="37">
        <v>104891.05</v>
      </c>
      <c r="E21" s="38">
        <v>6992.7366666666658</v>
      </c>
      <c r="F21" s="38">
        <v>17481.841666666667</v>
      </c>
      <c r="G21" s="38">
        <v>27970.94666666667</v>
      </c>
      <c r="H21" s="38">
        <v>38460.051666666674</v>
      </c>
      <c r="I21" s="38">
        <v>48949.156666666677</v>
      </c>
      <c r="J21" s="38">
        <v>59438.26166666668</v>
      </c>
      <c r="K21" s="37">
        <v>69927.366666666683</v>
      </c>
      <c r="L21" s="37">
        <v>80416.471666666679</v>
      </c>
      <c r="M21" s="39">
        <v>90905.576666666675</v>
      </c>
      <c r="N21" s="40">
        <v>13985.473333333328</v>
      </c>
      <c r="O21" s="41">
        <v>874.09208333333345</v>
      </c>
      <c r="P21" s="40">
        <v>874.09208333333345</v>
      </c>
      <c r="Q21" s="40">
        <v>874.09208333333345</v>
      </c>
      <c r="R21" s="40">
        <v>874.09208333333345</v>
      </c>
      <c r="S21" s="40">
        <v>874.09208333333345</v>
      </c>
      <c r="T21" s="40">
        <v>874.09208333333345</v>
      </c>
      <c r="U21" s="40">
        <v>874.09208333333345</v>
      </c>
      <c r="V21" s="40">
        <v>874.09208333333345</v>
      </c>
      <c r="W21" s="40">
        <v>874.09208333333345</v>
      </c>
      <c r="X21" s="40">
        <v>874.09208333333345</v>
      </c>
      <c r="Y21" s="40">
        <v>874.09208333333345</v>
      </c>
      <c r="Z21" s="40">
        <v>874.09208333333345</v>
      </c>
      <c r="AA21" s="42">
        <f t="shared" si="1"/>
        <v>101394.68166666667</v>
      </c>
      <c r="AB21" s="42">
        <v>3496.368333333332</v>
      </c>
      <c r="AC21" s="43">
        <f>+($D$21*10%)/12</f>
        <v>874.09208333333345</v>
      </c>
      <c r="AD21" s="43">
        <f t="shared" ref="AD21:AF21" si="6">+($D$21*10%)/12</f>
        <v>874.09208333333345</v>
      </c>
      <c r="AE21" s="43">
        <f t="shared" si="6"/>
        <v>874.09208333333345</v>
      </c>
      <c r="AF21" s="43">
        <f t="shared" si="6"/>
        <v>874.09208333333345</v>
      </c>
      <c r="AG21" s="44"/>
      <c r="AH21" s="44"/>
      <c r="AI21" s="44"/>
      <c r="AJ21" s="44"/>
      <c r="AK21" s="44"/>
      <c r="AL21" s="44"/>
      <c r="AM21" s="44"/>
      <c r="AN21" s="44"/>
      <c r="AO21" s="44">
        <f t="shared" si="2"/>
        <v>104891.05</v>
      </c>
      <c r="AP21" s="44">
        <f t="shared" si="0"/>
        <v>0</v>
      </c>
      <c r="AQ21" s="114"/>
      <c r="AR21" s="114"/>
      <c r="AS21" s="114"/>
      <c r="AT21" s="134"/>
      <c r="AU21" s="134"/>
      <c r="AV21" s="134"/>
      <c r="AW21" s="134"/>
      <c r="AX21" s="134"/>
      <c r="AY21" s="134"/>
      <c r="AZ21" s="134"/>
      <c r="BA21" s="134"/>
      <c r="BB21" s="134"/>
      <c r="BC21" s="44">
        <f t="shared" si="3"/>
        <v>104891.05</v>
      </c>
      <c r="BD21" s="44">
        <f t="shared" si="4"/>
        <v>0</v>
      </c>
    </row>
    <row r="22" spans="1:56" hidden="1" outlineLevel="1" x14ac:dyDescent="0.25">
      <c r="A22" s="34">
        <v>38813</v>
      </c>
      <c r="B22" s="35" t="s">
        <v>48</v>
      </c>
      <c r="C22" s="35" t="s">
        <v>49</v>
      </c>
      <c r="D22" s="37">
        <v>3900</v>
      </c>
      <c r="E22" s="38">
        <v>260</v>
      </c>
      <c r="F22" s="38">
        <v>650</v>
      </c>
      <c r="G22" s="38">
        <v>1040</v>
      </c>
      <c r="H22" s="38">
        <v>1430</v>
      </c>
      <c r="I22" s="38">
        <v>1820</v>
      </c>
      <c r="J22" s="38">
        <v>2210</v>
      </c>
      <c r="K22" s="37">
        <v>2600</v>
      </c>
      <c r="L22" s="37">
        <v>2990</v>
      </c>
      <c r="M22" s="39">
        <v>3380</v>
      </c>
      <c r="N22" s="40">
        <v>520</v>
      </c>
      <c r="O22" s="41">
        <v>32.5</v>
      </c>
      <c r="P22" s="40">
        <v>32.5</v>
      </c>
      <c r="Q22" s="40">
        <v>32.5</v>
      </c>
      <c r="R22" s="40">
        <v>32.5</v>
      </c>
      <c r="S22" s="40">
        <v>32.5</v>
      </c>
      <c r="T22" s="40">
        <v>32.5</v>
      </c>
      <c r="U22" s="40">
        <v>32.5</v>
      </c>
      <c r="V22" s="40">
        <v>32.5</v>
      </c>
      <c r="W22" s="40">
        <v>32.5</v>
      </c>
      <c r="X22" s="40">
        <v>32.5</v>
      </c>
      <c r="Y22" s="40">
        <v>32.5</v>
      </c>
      <c r="Z22" s="40">
        <v>32.5</v>
      </c>
      <c r="AA22" s="42">
        <f t="shared" si="1"/>
        <v>3770</v>
      </c>
      <c r="AB22" s="42">
        <v>130</v>
      </c>
      <c r="AC22" s="43">
        <f>+($D$22*10%)/12</f>
        <v>32.5</v>
      </c>
      <c r="AD22" s="43">
        <f t="shared" ref="AD22:AF22" si="7">+($D$22*10%)/12</f>
        <v>32.5</v>
      </c>
      <c r="AE22" s="43">
        <f t="shared" si="7"/>
        <v>32.5</v>
      </c>
      <c r="AF22" s="43">
        <f t="shared" si="7"/>
        <v>32.5</v>
      </c>
      <c r="AG22" s="44"/>
      <c r="AH22" s="44"/>
      <c r="AI22" s="44"/>
      <c r="AJ22" s="44"/>
      <c r="AK22" s="44"/>
      <c r="AL22" s="44"/>
      <c r="AM22" s="44"/>
      <c r="AN22" s="44"/>
      <c r="AO22" s="44">
        <f t="shared" si="2"/>
        <v>3900</v>
      </c>
      <c r="AP22" s="44">
        <f t="shared" si="0"/>
        <v>0</v>
      </c>
      <c r="AQ22" s="114"/>
      <c r="AR22" s="114"/>
      <c r="AS22" s="114"/>
      <c r="AT22" s="134"/>
      <c r="AU22" s="134"/>
      <c r="AV22" s="134"/>
      <c r="AW22" s="134"/>
      <c r="AX22" s="134"/>
      <c r="AY22" s="134"/>
      <c r="AZ22" s="134"/>
      <c r="BA22" s="134"/>
      <c r="BB22" s="134"/>
      <c r="BC22" s="44">
        <f t="shared" si="3"/>
        <v>3900</v>
      </c>
      <c r="BD22" s="44">
        <f t="shared" si="4"/>
        <v>0</v>
      </c>
    </row>
    <row r="23" spans="1:56" hidden="1" outlineLevel="1" x14ac:dyDescent="0.25">
      <c r="A23" s="34">
        <v>38953</v>
      </c>
      <c r="B23" s="35" t="s">
        <v>50</v>
      </c>
      <c r="C23" s="35" t="s">
        <v>51</v>
      </c>
      <c r="D23" s="37">
        <v>15486.95</v>
      </c>
      <c r="E23" s="38">
        <v>516.23166666666668</v>
      </c>
      <c r="F23" s="37">
        <v>2064.9299999999998</v>
      </c>
      <c r="G23" s="37">
        <v>3613.63</v>
      </c>
      <c r="H23" s="37">
        <v>5162.33</v>
      </c>
      <c r="I23" s="37">
        <v>6711.03</v>
      </c>
      <c r="J23" s="37">
        <v>8259.73</v>
      </c>
      <c r="K23" s="37">
        <v>9808.43</v>
      </c>
      <c r="L23" s="37">
        <v>11357.13</v>
      </c>
      <c r="M23" s="39">
        <v>12905.83</v>
      </c>
      <c r="N23" s="40">
        <v>2452.100416666668</v>
      </c>
      <c r="O23" s="41">
        <v>129.05791666666667</v>
      </c>
      <c r="P23" s="40">
        <v>129.05791666666667</v>
      </c>
      <c r="Q23" s="40">
        <v>129.05791666666667</v>
      </c>
      <c r="R23" s="40">
        <v>129.05791666666667</v>
      </c>
      <c r="S23" s="40">
        <v>129.05791666666667</v>
      </c>
      <c r="T23" s="40">
        <v>129.05791666666667</v>
      </c>
      <c r="U23" s="40">
        <v>129.05791666666667</v>
      </c>
      <c r="V23" s="40">
        <v>129.05791666666667</v>
      </c>
      <c r="W23" s="40">
        <v>129.05791666666667</v>
      </c>
      <c r="X23" s="40">
        <v>129.05791666666667</v>
      </c>
      <c r="Y23" s="40">
        <v>129.05791666666667</v>
      </c>
      <c r="Z23" s="40">
        <v>129.05791666666667</v>
      </c>
      <c r="AA23" s="42">
        <f t="shared" si="1"/>
        <v>14454.525</v>
      </c>
      <c r="AB23" s="42">
        <v>903.40541666666832</v>
      </c>
      <c r="AC23" s="43">
        <f>+($D$23*10%)/12</f>
        <v>129.05791666666667</v>
      </c>
      <c r="AD23" s="43">
        <f t="shared" ref="AD23:AH23" si="8">+($D$23*10%)/12</f>
        <v>129.05791666666667</v>
      </c>
      <c r="AE23" s="43">
        <f t="shared" si="8"/>
        <v>129.05791666666667</v>
      </c>
      <c r="AF23" s="43">
        <f t="shared" si="8"/>
        <v>129.05791666666667</v>
      </c>
      <c r="AG23" s="43">
        <f>+($D$23*10%)/12</f>
        <v>129.05791666666667</v>
      </c>
      <c r="AH23" s="43">
        <f t="shared" si="8"/>
        <v>129.05791666666667</v>
      </c>
      <c r="AI23" s="43">
        <f>+($D$23*10%)/12</f>
        <v>129.05791666666667</v>
      </c>
      <c r="AJ23" s="44">
        <f>+($D$23*10%)/12</f>
        <v>129.05791666666667</v>
      </c>
      <c r="AK23" s="44"/>
      <c r="AL23" s="44"/>
      <c r="AM23" s="44"/>
      <c r="AN23" s="44"/>
      <c r="AO23" s="44">
        <f t="shared" si="2"/>
        <v>15486.988333333333</v>
      </c>
      <c r="AP23" s="44">
        <f t="shared" si="0"/>
        <v>-3.8333333332047914E-2</v>
      </c>
      <c r="AQ23" s="114"/>
      <c r="AR23" s="114"/>
      <c r="AS23" s="114"/>
      <c r="AT23" s="134"/>
      <c r="AU23" s="134"/>
      <c r="AV23" s="134"/>
      <c r="AW23" s="134"/>
      <c r="AX23" s="134"/>
      <c r="AY23" s="134"/>
      <c r="AZ23" s="134"/>
      <c r="BA23" s="134"/>
      <c r="BB23" s="134"/>
      <c r="BC23" s="44">
        <f t="shared" si="3"/>
        <v>15486.988333333333</v>
      </c>
      <c r="BD23" s="44">
        <f>+D23-BC23</f>
        <v>-3.8333333332047914E-2</v>
      </c>
    </row>
    <row r="24" spans="1:56" hidden="1" outlineLevel="1" x14ac:dyDescent="0.25">
      <c r="A24" s="34">
        <v>39133</v>
      </c>
      <c r="B24" s="35" t="s">
        <v>52</v>
      </c>
      <c r="C24" s="35" t="s">
        <v>53</v>
      </c>
      <c r="D24" s="37">
        <v>92670</v>
      </c>
      <c r="E24" s="38"/>
      <c r="F24" s="38">
        <v>7722.5</v>
      </c>
      <c r="G24" s="38">
        <v>16989.5</v>
      </c>
      <c r="H24" s="38">
        <v>26256.5</v>
      </c>
      <c r="I24" s="38">
        <v>35523.5</v>
      </c>
      <c r="J24" s="38">
        <v>44790.5</v>
      </c>
      <c r="K24" s="37">
        <v>54057.5</v>
      </c>
      <c r="L24" s="37">
        <v>63324.5</v>
      </c>
      <c r="M24" s="39">
        <v>72591.5</v>
      </c>
      <c r="N24" s="40">
        <v>20078.5</v>
      </c>
      <c r="O24" s="41">
        <v>772.25</v>
      </c>
      <c r="P24" s="40">
        <v>772.25</v>
      </c>
      <c r="Q24" s="40">
        <v>772.25</v>
      </c>
      <c r="R24" s="40">
        <v>772.25</v>
      </c>
      <c r="S24" s="40">
        <v>772.25</v>
      </c>
      <c r="T24" s="40">
        <v>772.25</v>
      </c>
      <c r="U24" s="40">
        <v>772.25</v>
      </c>
      <c r="V24" s="40">
        <v>772.25</v>
      </c>
      <c r="W24" s="40">
        <v>772.25</v>
      </c>
      <c r="X24" s="40">
        <v>772.25</v>
      </c>
      <c r="Y24" s="40">
        <v>772.25</v>
      </c>
      <c r="Z24" s="40">
        <v>772.25</v>
      </c>
      <c r="AA24" s="42">
        <f t="shared" si="1"/>
        <v>81858.5</v>
      </c>
      <c r="AB24" s="42">
        <v>10811.5</v>
      </c>
      <c r="AC24" s="43">
        <f>+($D$24*10%)/12</f>
        <v>772.25</v>
      </c>
      <c r="AD24" s="43">
        <f t="shared" ref="AD24:AK24" si="9">+($D$24*10%)/12</f>
        <v>772.25</v>
      </c>
      <c r="AE24" s="43">
        <f t="shared" si="9"/>
        <v>772.25</v>
      </c>
      <c r="AF24" s="43">
        <f t="shared" si="9"/>
        <v>772.25</v>
      </c>
      <c r="AG24" s="43">
        <f t="shared" si="9"/>
        <v>772.25</v>
      </c>
      <c r="AH24" s="43">
        <f t="shared" si="9"/>
        <v>772.25</v>
      </c>
      <c r="AI24" s="43">
        <f t="shared" si="9"/>
        <v>772.25</v>
      </c>
      <c r="AJ24" s="43">
        <f>+($D$24*10%)/12</f>
        <v>772.25</v>
      </c>
      <c r="AK24" s="43">
        <f t="shared" si="9"/>
        <v>772.25</v>
      </c>
      <c r="AL24" s="43">
        <f>+($D$24*10%)/12</f>
        <v>772.25</v>
      </c>
      <c r="AM24" s="43">
        <f>+($D$24*10%)/12</f>
        <v>772.25</v>
      </c>
      <c r="AN24" s="43">
        <f t="shared" ref="AN24" si="10">+($D$24*10%)/12</f>
        <v>772.25</v>
      </c>
      <c r="AO24" s="44">
        <f t="shared" si="2"/>
        <v>91125.5</v>
      </c>
      <c r="AP24" s="44">
        <f t="shared" si="0"/>
        <v>1544.5</v>
      </c>
      <c r="AQ24" s="43">
        <f t="shared" ref="AQ24:AR24" si="11">+($D$24*10%)/12</f>
        <v>772.25</v>
      </c>
      <c r="AR24" s="43">
        <f t="shared" si="11"/>
        <v>772.25</v>
      </c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4">
        <f t="shared" si="3"/>
        <v>92670</v>
      </c>
      <c r="BD24" s="44">
        <f t="shared" ref="BD24:BD66" si="12">+D24-BC24</f>
        <v>0</v>
      </c>
    </row>
    <row r="25" spans="1:56" hidden="1" outlineLevel="1" x14ac:dyDescent="0.25">
      <c r="A25" s="34">
        <v>39193</v>
      </c>
      <c r="B25" s="35" t="s">
        <v>54</v>
      </c>
      <c r="C25" s="35" t="s">
        <v>55</v>
      </c>
      <c r="D25" s="37">
        <v>10773.92</v>
      </c>
      <c r="E25" s="38"/>
      <c r="F25" s="38">
        <v>718.26133333333337</v>
      </c>
      <c r="G25" s="38">
        <v>1795.6533333333334</v>
      </c>
      <c r="H25" s="38">
        <v>2873.0453333333335</v>
      </c>
      <c r="I25" s="38">
        <v>3950.4373333333333</v>
      </c>
      <c r="J25" s="38">
        <v>5027.8293333333331</v>
      </c>
      <c r="K25" s="37">
        <v>6105.221333333333</v>
      </c>
      <c r="L25" s="37">
        <v>7182.6133333333328</v>
      </c>
      <c r="M25" s="39">
        <v>8260.0053333333326</v>
      </c>
      <c r="N25" s="40">
        <v>2513.9146666666675</v>
      </c>
      <c r="O25" s="41">
        <v>89.782666666666671</v>
      </c>
      <c r="P25" s="40">
        <v>89.782666666666671</v>
      </c>
      <c r="Q25" s="40">
        <v>89.782666666666671</v>
      </c>
      <c r="R25" s="40">
        <v>89.782666666666671</v>
      </c>
      <c r="S25" s="40">
        <v>89.782666666666671</v>
      </c>
      <c r="T25" s="40">
        <v>89.782666666666671</v>
      </c>
      <c r="U25" s="40">
        <v>89.782666666666671</v>
      </c>
      <c r="V25" s="40">
        <v>89.782666666666671</v>
      </c>
      <c r="W25" s="40">
        <v>89.782666666666671</v>
      </c>
      <c r="X25" s="40">
        <v>89.782666666666671</v>
      </c>
      <c r="Y25" s="40">
        <v>89.782666666666671</v>
      </c>
      <c r="Z25" s="40">
        <v>89.782666666666671</v>
      </c>
      <c r="AA25" s="42">
        <f t="shared" si="1"/>
        <v>9337.3973333333324</v>
      </c>
      <c r="AB25" s="42">
        <v>1436.5226666666676</v>
      </c>
      <c r="AC25" s="43">
        <f>+($D$25*10%)/12</f>
        <v>89.782666666666671</v>
      </c>
      <c r="AD25" s="43">
        <f t="shared" ref="AD25:AN25" si="13">+($D$25*10%)/12</f>
        <v>89.782666666666671</v>
      </c>
      <c r="AE25" s="43">
        <f t="shared" si="13"/>
        <v>89.782666666666671</v>
      </c>
      <c r="AF25" s="43">
        <f t="shared" si="13"/>
        <v>89.782666666666671</v>
      </c>
      <c r="AG25" s="43">
        <f t="shared" si="13"/>
        <v>89.782666666666671</v>
      </c>
      <c r="AH25" s="43">
        <f t="shared" si="13"/>
        <v>89.782666666666671</v>
      </c>
      <c r="AI25" s="43">
        <f t="shared" si="13"/>
        <v>89.782666666666671</v>
      </c>
      <c r="AJ25" s="43">
        <f t="shared" si="13"/>
        <v>89.782666666666671</v>
      </c>
      <c r="AK25" s="43">
        <f t="shared" si="13"/>
        <v>89.782666666666671</v>
      </c>
      <c r="AL25" s="43">
        <f t="shared" si="13"/>
        <v>89.782666666666671</v>
      </c>
      <c r="AM25" s="43">
        <f t="shared" si="13"/>
        <v>89.782666666666671</v>
      </c>
      <c r="AN25" s="43">
        <f t="shared" si="13"/>
        <v>89.782666666666671</v>
      </c>
      <c r="AO25" s="44">
        <f t="shared" si="2"/>
        <v>10414.789333333332</v>
      </c>
      <c r="AP25" s="44">
        <f t="shared" si="0"/>
        <v>359.13066666666782</v>
      </c>
      <c r="AQ25" s="43">
        <f t="shared" ref="AQ25:AT25" si="14">+($D$25*10%)/12</f>
        <v>89.782666666666671</v>
      </c>
      <c r="AR25" s="43">
        <f t="shared" si="14"/>
        <v>89.782666666666671</v>
      </c>
      <c r="AS25" s="43">
        <f t="shared" si="14"/>
        <v>89.782666666666671</v>
      </c>
      <c r="AT25" s="43">
        <f t="shared" si="14"/>
        <v>89.782666666666671</v>
      </c>
      <c r="AU25" s="43"/>
      <c r="AV25" s="43"/>
      <c r="AW25" s="43"/>
      <c r="AX25" s="43"/>
      <c r="AY25" s="43"/>
      <c r="AZ25" s="43"/>
      <c r="BA25" s="43"/>
      <c r="BB25" s="43"/>
      <c r="BC25" s="44">
        <f t="shared" si="3"/>
        <v>10773.919999999998</v>
      </c>
      <c r="BD25" s="44">
        <f t="shared" si="12"/>
        <v>0</v>
      </c>
    </row>
    <row r="26" spans="1:56" hidden="1" outlineLevel="1" x14ac:dyDescent="0.25">
      <c r="A26" s="34">
        <v>39193</v>
      </c>
      <c r="B26" s="35" t="s">
        <v>56</v>
      </c>
      <c r="C26" s="35" t="s">
        <v>57</v>
      </c>
      <c r="D26" s="37">
        <v>9719.27</v>
      </c>
      <c r="E26" s="38"/>
      <c r="F26" s="38">
        <v>647.95133333333342</v>
      </c>
      <c r="G26" s="38">
        <v>1619.8783333333336</v>
      </c>
      <c r="H26" s="38">
        <v>2591.8053333333337</v>
      </c>
      <c r="I26" s="38">
        <v>3563.7323333333338</v>
      </c>
      <c r="J26" s="38">
        <v>4535.659333333334</v>
      </c>
      <c r="K26" s="37">
        <v>5507.5863333333346</v>
      </c>
      <c r="L26" s="37">
        <v>6479.5133333333342</v>
      </c>
      <c r="M26" s="37">
        <v>7451.4403333333339</v>
      </c>
      <c r="N26" s="40">
        <v>2267.8296666666665</v>
      </c>
      <c r="O26" s="41">
        <v>80.993916666666678</v>
      </c>
      <c r="P26" s="40">
        <v>80.993916666666678</v>
      </c>
      <c r="Q26" s="40">
        <v>80.993916666666678</v>
      </c>
      <c r="R26" s="40">
        <v>80.993916666666678</v>
      </c>
      <c r="S26" s="40">
        <v>80.993916666666678</v>
      </c>
      <c r="T26" s="40">
        <v>80.993916666666678</v>
      </c>
      <c r="U26" s="40">
        <v>80.993916666666678</v>
      </c>
      <c r="V26" s="40">
        <v>80.993916666666678</v>
      </c>
      <c r="W26" s="40">
        <v>80.993916666666678</v>
      </c>
      <c r="X26" s="40">
        <v>80.993916666666678</v>
      </c>
      <c r="Y26" s="40">
        <v>80.993916666666678</v>
      </c>
      <c r="Z26" s="40">
        <v>80.993916666666678</v>
      </c>
      <c r="AA26" s="42">
        <f t="shared" si="1"/>
        <v>8423.3673333333336</v>
      </c>
      <c r="AB26" s="42">
        <v>1295.9026666666668</v>
      </c>
      <c r="AC26" s="43">
        <f>+($D$26*10%)/12</f>
        <v>80.993916666666678</v>
      </c>
      <c r="AD26" s="43">
        <f t="shared" ref="AD26:AN26" si="15">+($D$26*10%)/12</f>
        <v>80.993916666666678</v>
      </c>
      <c r="AE26" s="43">
        <f t="shared" si="15"/>
        <v>80.993916666666678</v>
      </c>
      <c r="AF26" s="43">
        <f t="shared" si="15"/>
        <v>80.993916666666678</v>
      </c>
      <c r="AG26" s="43">
        <f t="shared" si="15"/>
        <v>80.993916666666678</v>
      </c>
      <c r="AH26" s="43">
        <f t="shared" si="15"/>
        <v>80.993916666666678</v>
      </c>
      <c r="AI26" s="43">
        <f t="shared" si="15"/>
        <v>80.993916666666678</v>
      </c>
      <c r="AJ26" s="43">
        <f t="shared" si="15"/>
        <v>80.993916666666678</v>
      </c>
      <c r="AK26" s="43">
        <f t="shared" si="15"/>
        <v>80.993916666666678</v>
      </c>
      <c r="AL26" s="43">
        <f t="shared" si="15"/>
        <v>80.993916666666678</v>
      </c>
      <c r="AM26" s="43">
        <f t="shared" si="15"/>
        <v>80.993916666666678</v>
      </c>
      <c r="AN26" s="43">
        <f t="shared" si="15"/>
        <v>80.993916666666678</v>
      </c>
      <c r="AO26" s="44">
        <f t="shared" si="2"/>
        <v>9395.2943333333333</v>
      </c>
      <c r="AP26" s="44">
        <f t="shared" si="0"/>
        <v>323.97566666666717</v>
      </c>
      <c r="AQ26" s="43">
        <f t="shared" ref="AQ26:AT26" si="16">+($D$26*10%)/12</f>
        <v>80.993916666666678</v>
      </c>
      <c r="AR26" s="43">
        <f t="shared" si="16"/>
        <v>80.993916666666678</v>
      </c>
      <c r="AS26" s="43">
        <f t="shared" si="16"/>
        <v>80.993916666666678</v>
      </c>
      <c r="AT26" s="43">
        <f t="shared" si="16"/>
        <v>80.993916666666678</v>
      </c>
      <c r="AU26" s="43"/>
      <c r="AV26" s="43"/>
      <c r="AW26" s="43"/>
      <c r="AX26" s="43"/>
      <c r="AY26" s="43"/>
      <c r="AZ26" s="43"/>
      <c r="BA26" s="43"/>
      <c r="BB26" s="43"/>
      <c r="BC26" s="44">
        <f t="shared" si="3"/>
        <v>9719.27</v>
      </c>
      <c r="BD26" s="44">
        <f t="shared" si="12"/>
        <v>0</v>
      </c>
    </row>
    <row r="27" spans="1:56" hidden="1" outlineLevel="1" x14ac:dyDescent="0.25">
      <c r="A27" s="34">
        <v>39206</v>
      </c>
      <c r="B27" s="35" t="s">
        <v>58</v>
      </c>
      <c r="C27" s="35" t="s">
        <v>59</v>
      </c>
      <c r="D27" s="37">
        <v>9719.27</v>
      </c>
      <c r="E27" s="38"/>
      <c r="F27" s="38">
        <v>566.95741666666675</v>
      </c>
      <c r="G27" s="38">
        <v>1538.8844166666668</v>
      </c>
      <c r="H27" s="38">
        <v>2510.8114166666669</v>
      </c>
      <c r="I27" s="38">
        <v>3482.738416666667</v>
      </c>
      <c r="J27" s="38">
        <v>4454.6654166666667</v>
      </c>
      <c r="K27" s="37">
        <v>5426.5924166666664</v>
      </c>
      <c r="L27" s="37">
        <v>6398.5194166666661</v>
      </c>
      <c r="M27" s="37">
        <v>7370.4464166666658</v>
      </c>
      <c r="N27" s="40">
        <v>2348.8235833333347</v>
      </c>
      <c r="O27" s="41">
        <v>80.993916666666678</v>
      </c>
      <c r="P27" s="40">
        <v>80.993916666666678</v>
      </c>
      <c r="Q27" s="40">
        <v>80.993916666666678</v>
      </c>
      <c r="R27" s="40">
        <v>80.993916666666678</v>
      </c>
      <c r="S27" s="40">
        <v>80.993916666666678</v>
      </c>
      <c r="T27" s="40">
        <v>80.993916666666678</v>
      </c>
      <c r="U27" s="40">
        <v>80.993916666666678</v>
      </c>
      <c r="V27" s="40">
        <v>80.993916666666678</v>
      </c>
      <c r="W27" s="40">
        <v>80.993916666666678</v>
      </c>
      <c r="X27" s="40">
        <v>80.993916666666678</v>
      </c>
      <c r="Y27" s="40">
        <v>80.993916666666678</v>
      </c>
      <c r="Z27" s="40">
        <v>80.993916666666678</v>
      </c>
      <c r="AA27" s="42">
        <f t="shared" si="1"/>
        <v>8342.3734166666654</v>
      </c>
      <c r="AB27" s="42">
        <v>1376.896583333335</v>
      </c>
      <c r="AC27" s="43">
        <f>+($D$27*10%)/12</f>
        <v>80.993916666666678</v>
      </c>
      <c r="AD27" s="43">
        <f t="shared" ref="AD27:AN27" si="17">+($D$27*10%)/12</f>
        <v>80.993916666666678</v>
      </c>
      <c r="AE27" s="43">
        <f t="shared" si="17"/>
        <v>80.993916666666678</v>
      </c>
      <c r="AF27" s="43">
        <f t="shared" si="17"/>
        <v>80.993916666666678</v>
      </c>
      <c r="AG27" s="43">
        <f t="shared" si="17"/>
        <v>80.993916666666678</v>
      </c>
      <c r="AH27" s="43">
        <f t="shared" si="17"/>
        <v>80.993916666666678</v>
      </c>
      <c r="AI27" s="43">
        <f t="shared" si="17"/>
        <v>80.993916666666678</v>
      </c>
      <c r="AJ27" s="43">
        <f t="shared" si="17"/>
        <v>80.993916666666678</v>
      </c>
      <c r="AK27" s="43">
        <f t="shared" si="17"/>
        <v>80.993916666666678</v>
      </c>
      <c r="AL27" s="43">
        <f t="shared" si="17"/>
        <v>80.993916666666678</v>
      </c>
      <c r="AM27" s="43">
        <f t="shared" si="17"/>
        <v>80.993916666666678</v>
      </c>
      <c r="AN27" s="43">
        <f t="shared" si="17"/>
        <v>80.993916666666678</v>
      </c>
      <c r="AO27" s="44">
        <f t="shared" si="2"/>
        <v>9314.3004166666651</v>
      </c>
      <c r="AP27" s="44">
        <f t="shared" si="0"/>
        <v>404.96958333333532</v>
      </c>
      <c r="AQ27" s="43">
        <f t="shared" ref="AQ27:AU27" si="18">+($D$27*10%)/12</f>
        <v>80.993916666666678</v>
      </c>
      <c r="AR27" s="43">
        <f t="shared" si="18"/>
        <v>80.993916666666678</v>
      </c>
      <c r="AS27" s="43">
        <f t="shared" si="18"/>
        <v>80.993916666666678</v>
      </c>
      <c r="AT27" s="43">
        <f t="shared" si="18"/>
        <v>80.993916666666678</v>
      </c>
      <c r="AU27" s="43">
        <f t="shared" si="18"/>
        <v>80.993916666666678</v>
      </c>
      <c r="AV27" s="43"/>
      <c r="AW27" s="43"/>
      <c r="AX27" s="43"/>
      <c r="AY27" s="43"/>
      <c r="AZ27" s="43"/>
      <c r="BA27" s="43"/>
      <c r="BB27" s="43"/>
      <c r="BC27" s="44">
        <f t="shared" si="3"/>
        <v>9719.2699999999986</v>
      </c>
      <c r="BD27" s="44">
        <f t="shared" si="12"/>
        <v>0</v>
      </c>
    </row>
    <row r="28" spans="1:56" hidden="1" outlineLevel="1" x14ac:dyDescent="0.25">
      <c r="A28" s="34">
        <v>39206</v>
      </c>
      <c r="B28" s="35" t="s">
        <v>60</v>
      </c>
      <c r="C28" s="35" t="s">
        <v>61</v>
      </c>
      <c r="D28" s="37">
        <v>9719.27</v>
      </c>
      <c r="E28" s="38"/>
      <c r="F28" s="38">
        <v>566.95741666666675</v>
      </c>
      <c r="G28" s="38">
        <v>1538.8844166666668</v>
      </c>
      <c r="H28" s="38">
        <v>2510.8114166666669</v>
      </c>
      <c r="I28" s="38">
        <v>3482.738416666667</v>
      </c>
      <c r="J28" s="38">
        <v>4454.6654166666667</v>
      </c>
      <c r="K28" s="37">
        <v>5426.5924166666664</v>
      </c>
      <c r="L28" s="37">
        <v>6398.5194166666661</v>
      </c>
      <c r="M28" s="37">
        <v>7370.4464166666658</v>
      </c>
      <c r="N28" s="40">
        <v>2348.8235833333347</v>
      </c>
      <c r="O28" s="41">
        <v>80.993916666666678</v>
      </c>
      <c r="P28" s="40">
        <v>80.993916666666678</v>
      </c>
      <c r="Q28" s="40">
        <v>80.993916666666678</v>
      </c>
      <c r="R28" s="40">
        <v>80.993916666666678</v>
      </c>
      <c r="S28" s="40">
        <v>80.993916666666678</v>
      </c>
      <c r="T28" s="40">
        <v>80.993916666666678</v>
      </c>
      <c r="U28" s="40">
        <v>80.993916666666678</v>
      </c>
      <c r="V28" s="40">
        <v>80.993916666666678</v>
      </c>
      <c r="W28" s="40">
        <v>80.993916666666678</v>
      </c>
      <c r="X28" s="40">
        <v>80.993916666666678</v>
      </c>
      <c r="Y28" s="40">
        <v>80.993916666666678</v>
      </c>
      <c r="Z28" s="40">
        <v>80.993916666666678</v>
      </c>
      <c r="AA28" s="42">
        <f t="shared" si="1"/>
        <v>8342.3734166666654</v>
      </c>
      <c r="AB28" s="42">
        <v>1376.896583333335</v>
      </c>
      <c r="AC28" s="43">
        <f>+($D$28*10%)/12</f>
        <v>80.993916666666678</v>
      </c>
      <c r="AD28" s="43">
        <f t="shared" ref="AD28:AN28" si="19">+($D$28*10%)/12</f>
        <v>80.993916666666678</v>
      </c>
      <c r="AE28" s="43">
        <f t="shared" si="19"/>
        <v>80.993916666666678</v>
      </c>
      <c r="AF28" s="43">
        <f t="shared" si="19"/>
        <v>80.993916666666678</v>
      </c>
      <c r="AG28" s="43">
        <f t="shared" si="19"/>
        <v>80.993916666666678</v>
      </c>
      <c r="AH28" s="43">
        <f t="shared" si="19"/>
        <v>80.993916666666678</v>
      </c>
      <c r="AI28" s="43">
        <f t="shared" si="19"/>
        <v>80.993916666666678</v>
      </c>
      <c r="AJ28" s="43">
        <f t="shared" si="19"/>
        <v>80.993916666666678</v>
      </c>
      <c r="AK28" s="43">
        <f t="shared" si="19"/>
        <v>80.993916666666678</v>
      </c>
      <c r="AL28" s="43">
        <f t="shared" si="19"/>
        <v>80.993916666666678</v>
      </c>
      <c r="AM28" s="43">
        <f t="shared" si="19"/>
        <v>80.993916666666678</v>
      </c>
      <c r="AN28" s="43">
        <f t="shared" si="19"/>
        <v>80.993916666666678</v>
      </c>
      <c r="AO28" s="44">
        <f t="shared" si="2"/>
        <v>9314.3004166666651</v>
      </c>
      <c r="AP28" s="44">
        <f t="shared" si="0"/>
        <v>404.96958333333532</v>
      </c>
      <c r="AQ28" s="43">
        <f t="shared" ref="AQ28:AU28" si="20">+($D$28*10%)/12</f>
        <v>80.993916666666678</v>
      </c>
      <c r="AR28" s="43">
        <f t="shared" si="20"/>
        <v>80.993916666666678</v>
      </c>
      <c r="AS28" s="43">
        <f t="shared" si="20"/>
        <v>80.993916666666678</v>
      </c>
      <c r="AT28" s="43">
        <f t="shared" si="20"/>
        <v>80.993916666666678</v>
      </c>
      <c r="AU28" s="43">
        <f t="shared" si="20"/>
        <v>80.993916666666678</v>
      </c>
      <c r="AV28" s="43"/>
      <c r="AW28" s="43"/>
      <c r="AX28" s="43"/>
      <c r="AY28" s="43"/>
      <c r="AZ28" s="43"/>
      <c r="BA28" s="43"/>
      <c r="BB28" s="43"/>
      <c r="BC28" s="44">
        <f t="shared" si="3"/>
        <v>9719.2699999999986</v>
      </c>
      <c r="BD28" s="44">
        <f t="shared" si="12"/>
        <v>0</v>
      </c>
    </row>
    <row r="29" spans="1:56" hidden="1" outlineLevel="1" x14ac:dyDescent="0.25">
      <c r="A29" s="34">
        <v>39468</v>
      </c>
      <c r="B29" s="35" t="s">
        <v>62</v>
      </c>
      <c r="C29" s="35" t="s">
        <v>63</v>
      </c>
      <c r="D29" s="37">
        <v>39394.51</v>
      </c>
      <c r="E29" s="38"/>
      <c r="F29" s="38"/>
      <c r="G29" s="38">
        <v>3611.16</v>
      </c>
      <c r="H29" s="38">
        <v>7550.6144166666672</v>
      </c>
      <c r="I29" s="38">
        <v>11490.065416666668</v>
      </c>
      <c r="J29" s="38">
        <v>15429.516416666669</v>
      </c>
      <c r="K29" s="37">
        <v>19368.96741666667</v>
      </c>
      <c r="L29" s="37">
        <v>23308.418416666671</v>
      </c>
      <c r="M29" s="37">
        <v>27247.869416666672</v>
      </c>
      <c r="N29" s="40">
        <v>12146.64058333333</v>
      </c>
      <c r="O29" s="41">
        <v>328.28758333333337</v>
      </c>
      <c r="P29" s="40">
        <v>328.28758333333337</v>
      </c>
      <c r="Q29" s="40">
        <v>328.28758333333337</v>
      </c>
      <c r="R29" s="40">
        <v>328.28758333333337</v>
      </c>
      <c r="S29" s="40">
        <v>328.28758333333337</v>
      </c>
      <c r="T29" s="40">
        <v>328.28758333333337</v>
      </c>
      <c r="U29" s="40">
        <v>328.28758333333337</v>
      </c>
      <c r="V29" s="40">
        <v>328.28758333333337</v>
      </c>
      <c r="W29" s="40">
        <v>328.28758333333337</v>
      </c>
      <c r="X29" s="40">
        <v>328.28758333333337</v>
      </c>
      <c r="Y29" s="40">
        <v>328.28758333333337</v>
      </c>
      <c r="Z29" s="40">
        <v>328.28758333333337</v>
      </c>
      <c r="AA29" s="42">
        <f t="shared" si="1"/>
        <v>31187.320416666673</v>
      </c>
      <c r="AB29" s="42">
        <v>8207.1895833333292</v>
      </c>
      <c r="AC29" s="43">
        <f>+($D$29*10%)/12</f>
        <v>328.28758333333337</v>
      </c>
      <c r="AD29" s="43">
        <f t="shared" ref="AD29:AN29" si="21">+($D$29*10%)/12</f>
        <v>328.28758333333337</v>
      </c>
      <c r="AE29" s="43">
        <f t="shared" si="21"/>
        <v>328.28758333333337</v>
      </c>
      <c r="AF29" s="43">
        <f t="shared" si="21"/>
        <v>328.28758333333337</v>
      </c>
      <c r="AG29" s="43">
        <f t="shared" si="21"/>
        <v>328.28758333333337</v>
      </c>
      <c r="AH29" s="43">
        <f t="shared" si="21"/>
        <v>328.28758333333337</v>
      </c>
      <c r="AI29" s="43">
        <f t="shared" si="21"/>
        <v>328.28758333333337</v>
      </c>
      <c r="AJ29" s="43">
        <f t="shared" si="21"/>
        <v>328.28758333333337</v>
      </c>
      <c r="AK29" s="43">
        <f t="shared" si="21"/>
        <v>328.28758333333337</v>
      </c>
      <c r="AL29" s="43">
        <f t="shared" si="21"/>
        <v>328.28758333333337</v>
      </c>
      <c r="AM29" s="43">
        <f t="shared" si="21"/>
        <v>328.28758333333337</v>
      </c>
      <c r="AN29" s="43">
        <f t="shared" si="21"/>
        <v>328.28758333333337</v>
      </c>
      <c r="AO29" s="44">
        <f t="shared" si="2"/>
        <v>35126.77141666667</v>
      </c>
      <c r="AP29" s="44">
        <f t="shared" si="0"/>
        <v>4267.7385833333319</v>
      </c>
      <c r="AQ29" s="43">
        <f t="shared" ref="AQ29:BB29" si="22">+($D$29*10%)/12</f>
        <v>328.28758333333337</v>
      </c>
      <c r="AR29" s="43">
        <f t="shared" si="22"/>
        <v>328.28758333333337</v>
      </c>
      <c r="AS29" s="43">
        <f t="shared" si="22"/>
        <v>328.28758333333337</v>
      </c>
      <c r="AT29" s="43">
        <f t="shared" si="22"/>
        <v>328.28758333333337</v>
      </c>
      <c r="AU29" s="43">
        <f t="shared" si="22"/>
        <v>328.28758333333337</v>
      </c>
      <c r="AV29" s="43">
        <f t="shared" si="22"/>
        <v>328.28758333333337</v>
      </c>
      <c r="AW29" s="43">
        <f t="shared" si="22"/>
        <v>328.28758333333337</v>
      </c>
      <c r="AX29" s="43">
        <f t="shared" si="22"/>
        <v>328.28758333333337</v>
      </c>
      <c r="AY29" s="43">
        <f t="shared" si="22"/>
        <v>328.28758333333337</v>
      </c>
      <c r="AZ29" s="43">
        <f t="shared" si="22"/>
        <v>328.28758333333337</v>
      </c>
      <c r="BA29" s="43">
        <f t="shared" si="22"/>
        <v>328.28758333333337</v>
      </c>
      <c r="BB29" s="43">
        <f t="shared" si="22"/>
        <v>328.28758333333337</v>
      </c>
      <c r="BC29" s="44">
        <f>+AO29+SUM(AQ29:BB29)</f>
        <v>39066.222416666671</v>
      </c>
      <c r="BD29" s="44">
        <f>+D29-BC29</f>
        <v>328.28758333333099</v>
      </c>
    </row>
    <row r="30" spans="1:56" hidden="1" outlineLevel="1" x14ac:dyDescent="0.25">
      <c r="A30" s="34">
        <v>39478</v>
      </c>
      <c r="B30" s="35" t="s">
        <v>64</v>
      </c>
      <c r="C30" s="35" t="s">
        <v>65</v>
      </c>
      <c r="D30" s="37">
        <v>103456.67</v>
      </c>
      <c r="E30" s="38"/>
      <c r="F30" s="38"/>
      <c r="G30" s="38">
        <v>9483.5280833333345</v>
      </c>
      <c r="H30" s="38">
        <v>19829.195083333336</v>
      </c>
      <c r="I30" s="38">
        <v>30174.862083333337</v>
      </c>
      <c r="J30" s="38">
        <v>40520.529083333342</v>
      </c>
      <c r="K30" s="37">
        <v>50866.196083333343</v>
      </c>
      <c r="L30" s="37">
        <v>61211.863083333345</v>
      </c>
      <c r="M30" s="39">
        <v>71557.530083333346</v>
      </c>
      <c r="N30" s="40">
        <v>31899.139916666652</v>
      </c>
      <c r="O30" s="41">
        <v>862.13891666666677</v>
      </c>
      <c r="P30" s="40">
        <v>862.13891666666677</v>
      </c>
      <c r="Q30" s="40">
        <v>862.13891666666677</v>
      </c>
      <c r="R30" s="40">
        <v>862.13891666666677</v>
      </c>
      <c r="S30" s="40">
        <v>862.13891666666677</v>
      </c>
      <c r="T30" s="40">
        <v>862.13891666666677</v>
      </c>
      <c r="U30" s="40">
        <v>862.13891666666677</v>
      </c>
      <c r="V30" s="40">
        <v>862.13891666666677</v>
      </c>
      <c r="W30" s="40">
        <v>862.13891666666677</v>
      </c>
      <c r="X30" s="40">
        <v>862.13891666666677</v>
      </c>
      <c r="Y30" s="40">
        <v>862.13891666666677</v>
      </c>
      <c r="Z30" s="40">
        <v>862.13891666666677</v>
      </c>
      <c r="AA30" s="42">
        <f t="shared" si="1"/>
        <v>81903.197083333347</v>
      </c>
      <c r="AB30" s="42">
        <v>21553.472916666651</v>
      </c>
      <c r="AC30" s="43">
        <f>+($D$30*10%)/12</f>
        <v>862.13891666666677</v>
      </c>
      <c r="AD30" s="43">
        <f t="shared" ref="AD30:AN30" si="23">+($D$30*10%)/12</f>
        <v>862.13891666666677</v>
      </c>
      <c r="AE30" s="43">
        <f t="shared" si="23"/>
        <v>862.13891666666677</v>
      </c>
      <c r="AF30" s="43">
        <f t="shared" si="23"/>
        <v>862.13891666666677</v>
      </c>
      <c r="AG30" s="43">
        <f t="shared" si="23"/>
        <v>862.13891666666677</v>
      </c>
      <c r="AH30" s="43">
        <f t="shared" si="23"/>
        <v>862.13891666666677</v>
      </c>
      <c r="AI30" s="43">
        <f t="shared" si="23"/>
        <v>862.13891666666677</v>
      </c>
      <c r="AJ30" s="43">
        <f t="shared" si="23"/>
        <v>862.13891666666677</v>
      </c>
      <c r="AK30" s="43">
        <f t="shared" si="23"/>
        <v>862.13891666666677</v>
      </c>
      <c r="AL30" s="43">
        <f t="shared" si="23"/>
        <v>862.13891666666677</v>
      </c>
      <c r="AM30" s="43">
        <f t="shared" si="23"/>
        <v>862.13891666666677</v>
      </c>
      <c r="AN30" s="43">
        <f t="shared" si="23"/>
        <v>862.13891666666677</v>
      </c>
      <c r="AO30" s="44">
        <f t="shared" si="2"/>
        <v>92248.864083333348</v>
      </c>
      <c r="AP30" s="44">
        <f t="shared" si="0"/>
        <v>11207.80591666665</v>
      </c>
      <c r="AQ30" s="43">
        <f t="shared" ref="AQ30:BB30" si="24">+($D$30*10%)/12</f>
        <v>862.13891666666677</v>
      </c>
      <c r="AR30" s="43">
        <f t="shared" si="24"/>
        <v>862.13891666666677</v>
      </c>
      <c r="AS30" s="43">
        <f t="shared" si="24"/>
        <v>862.13891666666677</v>
      </c>
      <c r="AT30" s="43">
        <f t="shared" si="24"/>
        <v>862.13891666666677</v>
      </c>
      <c r="AU30" s="43">
        <f t="shared" si="24"/>
        <v>862.13891666666677</v>
      </c>
      <c r="AV30" s="43">
        <f t="shared" si="24"/>
        <v>862.13891666666677</v>
      </c>
      <c r="AW30" s="43">
        <f t="shared" si="24"/>
        <v>862.13891666666677</v>
      </c>
      <c r="AX30" s="43">
        <f t="shared" si="24"/>
        <v>862.13891666666677</v>
      </c>
      <c r="AY30" s="43">
        <f t="shared" si="24"/>
        <v>862.13891666666677</v>
      </c>
      <c r="AZ30" s="43">
        <f t="shared" si="24"/>
        <v>862.13891666666677</v>
      </c>
      <c r="BA30" s="43">
        <f t="shared" si="24"/>
        <v>862.13891666666677</v>
      </c>
      <c r="BB30" s="43">
        <f t="shared" si="24"/>
        <v>862.13891666666677</v>
      </c>
      <c r="BC30" s="44">
        <f t="shared" si="3"/>
        <v>102594.53108333335</v>
      </c>
      <c r="BD30" s="44">
        <f t="shared" si="12"/>
        <v>862.13891666664858</v>
      </c>
    </row>
    <row r="31" spans="1:56" hidden="1" outlineLevel="1" x14ac:dyDescent="0.25">
      <c r="A31" s="34">
        <v>39536</v>
      </c>
      <c r="B31" s="35" t="s">
        <v>66</v>
      </c>
      <c r="C31" s="35" t="s">
        <v>67</v>
      </c>
      <c r="D31" s="37">
        <v>2000</v>
      </c>
      <c r="E31" s="38"/>
      <c r="F31" s="38"/>
      <c r="G31" s="38">
        <v>150</v>
      </c>
      <c r="H31" s="38">
        <v>350</v>
      </c>
      <c r="I31" s="38">
        <v>550</v>
      </c>
      <c r="J31" s="38">
        <v>750</v>
      </c>
      <c r="K31" s="37">
        <v>950</v>
      </c>
      <c r="L31" s="37">
        <v>1150</v>
      </c>
      <c r="M31" s="37">
        <v>1350</v>
      </c>
      <c r="N31" s="40">
        <v>650</v>
      </c>
      <c r="O31" s="41">
        <v>16.666666666666668</v>
      </c>
      <c r="P31" s="40">
        <v>16.666666666666668</v>
      </c>
      <c r="Q31" s="40">
        <v>16.666666666666668</v>
      </c>
      <c r="R31" s="40">
        <v>16.666666666666668</v>
      </c>
      <c r="S31" s="40">
        <v>16.666666666666668</v>
      </c>
      <c r="T31" s="40">
        <v>16.666666666666668</v>
      </c>
      <c r="U31" s="40">
        <v>16.666666666666668</v>
      </c>
      <c r="V31" s="40">
        <v>16.666666666666668</v>
      </c>
      <c r="W31" s="40">
        <v>16.666666666666668</v>
      </c>
      <c r="X31" s="40">
        <v>16.666666666666668</v>
      </c>
      <c r="Y31" s="40">
        <v>16.666666666666668</v>
      </c>
      <c r="Z31" s="40">
        <v>16.666666666666668</v>
      </c>
      <c r="AA31" s="42">
        <f t="shared" si="1"/>
        <v>1550</v>
      </c>
      <c r="AB31" s="42">
        <v>450</v>
      </c>
      <c r="AC31" s="43">
        <f>+($D$31*10%)/12</f>
        <v>16.666666666666668</v>
      </c>
      <c r="AD31" s="43">
        <f t="shared" ref="AD31:AN31" si="25">+($D$31*10%)/12</f>
        <v>16.666666666666668</v>
      </c>
      <c r="AE31" s="43">
        <f t="shared" si="25"/>
        <v>16.666666666666668</v>
      </c>
      <c r="AF31" s="43">
        <f t="shared" si="25"/>
        <v>16.666666666666668</v>
      </c>
      <c r="AG31" s="43">
        <f t="shared" si="25"/>
        <v>16.666666666666668</v>
      </c>
      <c r="AH31" s="43">
        <f t="shared" si="25"/>
        <v>16.666666666666668</v>
      </c>
      <c r="AI31" s="43">
        <f t="shared" si="25"/>
        <v>16.666666666666668</v>
      </c>
      <c r="AJ31" s="43">
        <f t="shared" si="25"/>
        <v>16.666666666666668</v>
      </c>
      <c r="AK31" s="43">
        <f t="shared" si="25"/>
        <v>16.666666666666668</v>
      </c>
      <c r="AL31" s="43">
        <f t="shared" si="25"/>
        <v>16.666666666666668</v>
      </c>
      <c r="AM31" s="43">
        <f t="shared" si="25"/>
        <v>16.666666666666668</v>
      </c>
      <c r="AN31" s="43">
        <f t="shared" si="25"/>
        <v>16.666666666666668</v>
      </c>
      <c r="AO31" s="44">
        <f t="shared" si="2"/>
        <v>1750</v>
      </c>
      <c r="AP31" s="44">
        <f t="shared" si="0"/>
        <v>250</v>
      </c>
      <c r="AQ31" s="43">
        <f t="shared" ref="AQ31:BB31" si="26">+($D$31*10%)/12</f>
        <v>16.666666666666668</v>
      </c>
      <c r="AR31" s="43">
        <f t="shared" si="26"/>
        <v>16.666666666666668</v>
      </c>
      <c r="AS31" s="43">
        <f t="shared" si="26"/>
        <v>16.666666666666668</v>
      </c>
      <c r="AT31" s="43">
        <f t="shared" si="26"/>
        <v>16.666666666666668</v>
      </c>
      <c r="AU31" s="43">
        <f t="shared" si="26"/>
        <v>16.666666666666668</v>
      </c>
      <c r="AV31" s="43">
        <f t="shared" si="26"/>
        <v>16.666666666666668</v>
      </c>
      <c r="AW31" s="43">
        <f t="shared" si="26"/>
        <v>16.666666666666668</v>
      </c>
      <c r="AX31" s="43">
        <f t="shared" si="26"/>
        <v>16.666666666666668</v>
      </c>
      <c r="AY31" s="43">
        <f t="shared" si="26"/>
        <v>16.666666666666668</v>
      </c>
      <c r="AZ31" s="43">
        <f t="shared" si="26"/>
        <v>16.666666666666668</v>
      </c>
      <c r="BA31" s="43">
        <f t="shared" si="26"/>
        <v>16.666666666666668</v>
      </c>
      <c r="BB31" s="43">
        <f t="shared" si="26"/>
        <v>16.666666666666668</v>
      </c>
      <c r="BC31" s="44">
        <f t="shared" si="3"/>
        <v>1950</v>
      </c>
      <c r="BD31" s="44">
        <f t="shared" si="12"/>
        <v>50</v>
      </c>
    </row>
    <row r="32" spans="1:56" hidden="1" outlineLevel="1" x14ac:dyDescent="0.25">
      <c r="A32" s="34">
        <v>39713</v>
      </c>
      <c r="B32" s="35" t="s">
        <v>68</v>
      </c>
      <c r="C32" s="35" t="s">
        <v>69</v>
      </c>
      <c r="D32" s="37">
        <v>1700</v>
      </c>
      <c r="E32" s="38"/>
      <c r="F32" s="38"/>
      <c r="G32" s="38">
        <v>42.5</v>
      </c>
      <c r="H32" s="38">
        <v>212.5</v>
      </c>
      <c r="I32" s="38">
        <v>382.5</v>
      </c>
      <c r="J32" s="38">
        <v>552.5</v>
      </c>
      <c r="K32" s="37">
        <v>722.5</v>
      </c>
      <c r="L32" s="37">
        <v>892.5</v>
      </c>
      <c r="M32" s="37">
        <v>1062.5</v>
      </c>
      <c r="N32" s="40">
        <v>637.5</v>
      </c>
      <c r="O32" s="41">
        <v>14.166666666666666</v>
      </c>
      <c r="P32" s="40">
        <v>14.166666666666666</v>
      </c>
      <c r="Q32" s="40">
        <v>14.166666666666666</v>
      </c>
      <c r="R32" s="40">
        <v>14.166666666666666</v>
      </c>
      <c r="S32" s="40">
        <v>14.166666666666666</v>
      </c>
      <c r="T32" s="40">
        <v>14.166666666666666</v>
      </c>
      <c r="U32" s="40">
        <v>14.166666666666666</v>
      </c>
      <c r="V32" s="40">
        <v>14.166666666666666</v>
      </c>
      <c r="W32" s="40">
        <v>14.166666666666666</v>
      </c>
      <c r="X32" s="40">
        <v>14.166666666666666</v>
      </c>
      <c r="Y32" s="40">
        <v>14.166666666666666</v>
      </c>
      <c r="Z32" s="40">
        <v>14.166666666666666</v>
      </c>
      <c r="AA32" s="42">
        <f t="shared" si="1"/>
        <v>1232.5</v>
      </c>
      <c r="AB32" s="42">
        <v>467.5</v>
      </c>
      <c r="AC32" s="43">
        <f>+($D$32*10%)/12</f>
        <v>14.166666666666666</v>
      </c>
      <c r="AD32" s="43">
        <f t="shared" ref="AD32:AN32" si="27">+($D$32*10%)/12</f>
        <v>14.166666666666666</v>
      </c>
      <c r="AE32" s="43">
        <f t="shared" si="27"/>
        <v>14.166666666666666</v>
      </c>
      <c r="AF32" s="43">
        <f t="shared" si="27"/>
        <v>14.166666666666666</v>
      </c>
      <c r="AG32" s="43">
        <f t="shared" si="27"/>
        <v>14.166666666666666</v>
      </c>
      <c r="AH32" s="43">
        <f t="shared" si="27"/>
        <v>14.166666666666666</v>
      </c>
      <c r="AI32" s="43">
        <f t="shared" si="27"/>
        <v>14.166666666666666</v>
      </c>
      <c r="AJ32" s="43">
        <f t="shared" si="27"/>
        <v>14.166666666666666</v>
      </c>
      <c r="AK32" s="43">
        <f t="shared" si="27"/>
        <v>14.166666666666666</v>
      </c>
      <c r="AL32" s="43">
        <f t="shared" si="27"/>
        <v>14.166666666666666</v>
      </c>
      <c r="AM32" s="43">
        <f t="shared" si="27"/>
        <v>14.166666666666666</v>
      </c>
      <c r="AN32" s="43">
        <f t="shared" si="27"/>
        <v>14.166666666666666</v>
      </c>
      <c r="AO32" s="44">
        <f t="shared" si="2"/>
        <v>1402.5</v>
      </c>
      <c r="AP32" s="44">
        <f t="shared" si="0"/>
        <v>297.5</v>
      </c>
      <c r="AQ32" s="43">
        <f t="shared" ref="AQ32:BB32" si="28">+($D$32*10%)/12</f>
        <v>14.166666666666666</v>
      </c>
      <c r="AR32" s="43">
        <f t="shared" si="28"/>
        <v>14.166666666666666</v>
      </c>
      <c r="AS32" s="43">
        <f t="shared" si="28"/>
        <v>14.166666666666666</v>
      </c>
      <c r="AT32" s="43">
        <f t="shared" si="28"/>
        <v>14.166666666666666</v>
      </c>
      <c r="AU32" s="43">
        <f t="shared" si="28"/>
        <v>14.166666666666666</v>
      </c>
      <c r="AV32" s="43">
        <f t="shared" si="28"/>
        <v>14.166666666666666</v>
      </c>
      <c r="AW32" s="43">
        <f t="shared" si="28"/>
        <v>14.166666666666666</v>
      </c>
      <c r="AX32" s="43">
        <f t="shared" si="28"/>
        <v>14.166666666666666</v>
      </c>
      <c r="AY32" s="43">
        <f t="shared" si="28"/>
        <v>14.166666666666666</v>
      </c>
      <c r="AZ32" s="43">
        <f t="shared" si="28"/>
        <v>14.166666666666666</v>
      </c>
      <c r="BA32" s="43">
        <f t="shared" si="28"/>
        <v>14.166666666666666</v>
      </c>
      <c r="BB32" s="43">
        <f t="shared" si="28"/>
        <v>14.166666666666666</v>
      </c>
      <c r="BC32" s="44">
        <f t="shared" si="3"/>
        <v>1572.5</v>
      </c>
      <c r="BD32" s="44">
        <f t="shared" si="12"/>
        <v>127.5</v>
      </c>
    </row>
    <row r="33" spans="1:56" hidden="1" outlineLevel="1" x14ac:dyDescent="0.25">
      <c r="A33" s="34">
        <v>39881</v>
      </c>
      <c r="B33" s="35" t="s">
        <v>70</v>
      </c>
      <c r="C33" s="35" t="s">
        <v>71</v>
      </c>
      <c r="D33" s="37">
        <v>3607.2</v>
      </c>
      <c r="E33" s="38"/>
      <c r="F33" s="38"/>
      <c r="G33" s="38"/>
      <c r="H33" s="38">
        <v>270.54000000000002</v>
      </c>
      <c r="I33" s="38">
        <v>631.26</v>
      </c>
      <c r="J33" s="38">
        <v>991.98</v>
      </c>
      <c r="K33" s="37">
        <v>1352.7</v>
      </c>
      <c r="L33" s="37">
        <v>1713.42</v>
      </c>
      <c r="M33" s="37">
        <v>2074.1400000000003</v>
      </c>
      <c r="N33" s="40">
        <v>1533.0599999999995</v>
      </c>
      <c r="O33" s="41">
        <v>30.060000000000002</v>
      </c>
      <c r="P33" s="40">
        <v>30.060000000000002</v>
      </c>
      <c r="Q33" s="40">
        <v>30.060000000000002</v>
      </c>
      <c r="R33" s="40">
        <v>30.060000000000002</v>
      </c>
      <c r="S33" s="40">
        <v>30.060000000000002</v>
      </c>
      <c r="T33" s="40">
        <v>30.060000000000002</v>
      </c>
      <c r="U33" s="40">
        <v>30.060000000000002</v>
      </c>
      <c r="V33" s="40">
        <v>30.060000000000002</v>
      </c>
      <c r="W33" s="40">
        <v>30.060000000000002</v>
      </c>
      <c r="X33" s="40">
        <v>30.060000000000002</v>
      </c>
      <c r="Y33" s="40">
        <v>30.060000000000002</v>
      </c>
      <c r="Z33" s="40">
        <v>30.060000000000002</v>
      </c>
      <c r="AA33" s="42">
        <f t="shared" si="1"/>
        <v>2434.8600000000006</v>
      </c>
      <c r="AB33" s="42">
        <v>1172.3399999999992</v>
      </c>
      <c r="AC33" s="43">
        <f>+($D$33*10%)/12</f>
        <v>30.060000000000002</v>
      </c>
      <c r="AD33" s="43">
        <f t="shared" ref="AD33:AN33" si="29">+($D$33*10%)/12</f>
        <v>30.060000000000002</v>
      </c>
      <c r="AE33" s="43">
        <f t="shared" si="29"/>
        <v>30.060000000000002</v>
      </c>
      <c r="AF33" s="43">
        <f t="shared" si="29"/>
        <v>30.060000000000002</v>
      </c>
      <c r="AG33" s="43">
        <f t="shared" si="29"/>
        <v>30.060000000000002</v>
      </c>
      <c r="AH33" s="43">
        <f t="shared" si="29"/>
        <v>30.060000000000002</v>
      </c>
      <c r="AI33" s="43">
        <f t="shared" si="29"/>
        <v>30.060000000000002</v>
      </c>
      <c r="AJ33" s="43">
        <f t="shared" si="29"/>
        <v>30.060000000000002</v>
      </c>
      <c r="AK33" s="43">
        <f t="shared" si="29"/>
        <v>30.060000000000002</v>
      </c>
      <c r="AL33" s="43">
        <f t="shared" si="29"/>
        <v>30.060000000000002</v>
      </c>
      <c r="AM33" s="43">
        <f t="shared" si="29"/>
        <v>30.060000000000002</v>
      </c>
      <c r="AN33" s="43">
        <f t="shared" si="29"/>
        <v>30.060000000000002</v>
      </c>
      <c r="AO33" s="44">
        <f t="shared" si="2"/>
        <v>2795.5800000000008</v>
      </c>
      <c r="AP33" s="44">
        <f t="shared" si="0"/>
        <v>811.61999999999898</v>
      </c>
      <c r="AQ33" s="43">
        <f t="shared" ref="AQ33:BB33" si="30">+($D$33*10%)/12</f>
        <v>30.060000000000002</v>
      </c>
      <c r="AR33" s="43">
        <f t="shared" si="30"/>
        <v>30.060000000000002</v>
      </c>
      <c r="AS33" s="43">
        <f t="shared" si="30"/>
        <v>30.060000000000002</v>
      </c>
      <c r="AT33" s="43">
        <f t="shared" si="30"/>
        <v>30.060000000000002</v>
      </c>
      <c r="AU33" s="43">
        <f t="shared" si="30"/>
        <v>30.060000000000002</v>
      </c>
      <c r="AV33" s="43">
        <f t="shared" si="30"/>
        <v>30.060000000000002</v>
      </c>
      <c r="AW33" s="43">
        <f t="shared" si="30"/>
        <v>30.060000000000002</v>
      </c>
      <c r="AX33" s="43">
        <f t="shared" si="30"/>
        <v>30.060000000000002</v>
      </c>
      <c r="AY33" s="43">
        <f t="shared" si="30"/>
        <v>30.060000000000002</v>
      </c>
      <c r="AZ33" s="43">
        <f t="shared" si="30"/>
        <v>30.060000000000002</v>
      </c>
      <c r="BA33" s="43">
        <f t="shared" si="30"/>
        <v>30.060000000000002</v>
      </c>
      <c r="BB33" s="43">
        <f t="shared" si="30"/>
        <v>30.060000000000002</v>
      </c>
      <c r="BC33" s="44">
        <f t="shared" si="3"/>
        <v>3156.3000000000011</v>
      </c>
      <c r="BD33" s="44">
        <f t="shared" si="12"/>
        <v>450.89999999999873</v>
      </c>
    </row>
    <row r="34" spans="1:56" hidden="1" outlineLevel="1" x14ac:dyDescent="0.25">
      <c r="A34" s="34">
        <v>40164</v>
      </c>
      <c r="B34" s="35" t="s">
        <v>72</v>
      </c>
      <c r="C34" s="35" t="s">
        <v>73</v>
      </c>
      <c r="D34" s="37">
        <f>2825.22-869.57</f>
        <v>1955.6499999999996</v>
      </c>
      <c r="E34" s="38"/>
      <c r="F34" s="38"/>
      <c r="G34" s="38"/>
      <c r="H34" s="38"/>
      <c r="I34" s="37">
        <v>195.57</v>
      </c>
      <c r="J34" s="37">
        <v>391.14</v>
      </c>
      <c r="K34" s="37">
        <v>586.71</v>
      </c>
      <c r="L34" s="37">
        <v>782.28</v>
      </c>
      <c r="M34" s="37">
        <v>977.85</v>
      </c>
      <c r="N34" s="40">
        <v>1026.7162499999999</v>
      </c>
      <c r="O34" s="41">
        <v>16.29708333333333</v>
      </c>
      <c r="P34" s="40">
        <v>16.29708333333333</v>
      </c>
      <c r="Q34" s="40">
        <v>16.29708333333333</v>
      </c>
      <c r="R34" s="40">
        <v>16.29708333333333</v>
      </c>
      <c r="S34" s="40">
        <v>16.29708333333333</v>
      </c>
      <c r="T34" s="40">
        <v>16.29708333333333</v>
      </c>
      <c r="U34" s="40">
        <v>16.29708333333333</v>
      </c>
      <c r="V34" s="40">
        <v>16.29708333333333</v>
      </c>
      <c r="W34" s="40">
        <v>16.29708333333333</v>
      </c>
      <c r="X34" s="40">
        <v>16.29708333333333</v>
      </c>
      <c r="Y34" s="40">
        <v>16.29708333333333</v>
      </c>
      <c r="Z34" s="40">
        <v>16.29708333333333</v>
      </c>
      <c r="AA34" s="42">
        <f t="shared" si="1"/>
        <v>1173.415</v>
      </c>
      <c r="AB34" s="42">
        <v>831.15125000000012</v>
      </c>
      <c r="AC34" s="43">
        <f>+($D$34*10%)/12</f>
        <v>16.29708333333333</v>
      </c>
      <c r="AD34" s="43">
        <f t="shared" ref="AD34:AN34" si="31">+($D$34*10%)/12</f>
        <v>16.29708333333333</v>
      </c>
      <c r="AE34" s="43">
        <f t="shared" si="31"/>
        <v>16.29708333333333</v>
      </c>
      <c r="AF34" s="43">
        <f t="shared" si="31"/>
        <v>16.29708333333333</v>
      </c>
      <c r="AG34" s="43">
        <f t="shared" si="31"/>
        <v>16.29708333333333</v>
      </c>
      <c r="AH34" s="43">
        <f t="shared" si="31"/>
        <v>16.29708333333333</v>
      </c>
      <c r="AI34" s="43">
        <f t="shared" si="31"/>
        <v>16.29708333333333</v>
      </c>
      <c r="AJ34" s="43">
        <f t="shared" si="31"/>
        <v>16.29708333333333</v>
      </c>
      <c r="AK34" s="43">
        <f t="shared" si="31"/>
        <v>16.29708333333333</v>
      </c>
      <c r="AL34" s="43">
        <f t="shared" si="31"/>
        <v>16.29708333333333</v>
      </c>
      <c r="AM34" s="43">
        <f t="shared" si="31"/>
        <v>16.29708333333333</v>
      </c>
      <c r="AN34" s="43">
        <f t="shared" si="31"/>
        <v>16.29708333333333</v>
      </c>
      <c r="AO34" s="44">
        <f t="shared" si="2"/>
        <v>1368.9799999999998</v>
      </c>
      <c r="AP34" s="44">
        <f t="shared" si="0"/>
        <v>586.66999999999985</v>
      </c>
      <c r="AQ34" s="43">
        <f t="shared" ref="AQ34:BB34" si="32">+($D$34*10%)/12</f>
        <v>16.29708333333333</v>
      </c>
      <c r="AR34" s="43">
        <f t="shared" si="32"/>
        <v>16.29708333333333</v>
      </c>
      <c r="AS34" s="43">
        <f t="shared" si="32"/>
        <v>16.29708333333333</v>
      </c>
      <c r="AT34" s="43">
        <f t="shared" si="32"/>
        <v>16.29708333333333</v>
      </c>
      <c r="AU34" s="43">
        <f t="shared" si="32"/>
        <v>16.29708333333333</v>
      </c>
      <c r="AV34" s="43">
        <f t="shared" si="32"/>
        <v>16.29708333333333</v>
      </c>
      <c r="AW34" s="43">
        <f t="shared" si="32"/>
        <v>16.29708333333333</v>
      </c>
      <c r="AX34" s="43">
        <f t="shared" si="32"/>
        <v>16.29708333333333</v>
      </c>
      <c r="AY34" s="43">
        <f t="shared" si="32"/>
        <v>16.29708333333333</v>
      </c>
      <c r="AZ34" s="43">
        <f t="shared" si="32"/>
        <v>16.29708333333333</v>
      </c>
      <c r="BA34" s="43">
        <f t="shared" si="32"/>
        <v>16.29708333333333</v>
      </c>
      <c r="BB34" s="43">
        <f t="shared" si="32"/>
        <v>16.29708333333333</v>
      </c>
      <c r="BC34" s="44">
        <f t="shared" si="3"/>
        <v>1564.5449999999996</v>
      </c>
      <c r="BD34" s="44">
        <f t="shared" si="12"/>
        <v>391.10500000000002</v>
      </c>
    </row>
    <row r="35" spans="1:56" hidden="1" outlineLevel="1" x14ac:dyDescent="0.25">
      <c r="A35" s="34">
        <v>40177</v>
      </c>
      <c r="B35" s="35" t="s">
        <v>74</v>
      </c>
      <c r="C35" s="35" t="s">
        <v>75</v>
      </c>
      <c r="D35" s="37">
        <v>10396.16</v>
      </c>
      <c r="E35" s="38"/>
      <c r="F35" s="38"/>
      <c r="G35" s="38"/>
      <c r="H35" s="38"/>
      <c r="I35" s="38">
        <v>1039.6199999999999</v>
      </c>
      <c r="J35" s="38">
        <v>2079.232</v>
      </c>
      <c r="K35" s="37">
        <v>3118.848</v>
      </c>
      <c r="L35" s="37">
        <v>4158.4639999999999</v>
      </c>
      <c r="M35" s="37">
        <v>5198.08</v>
      </c>
      <c r="N35" s="40">
        <v>5198.08</v>
      </c>
      <c r="O35" s="41">
        <v>86.634666666666661</v>
      </c>
      <c r="P35" s="40">
        <v>86.634666666666661</v>
      </c>
      <c r="Q35" s="40">
        <v>86.634666666666661</v>
      </c>
      <c r="R35" s="40">
        <v>86.634666666666661</v>
      </c>
      <c r="S35" s="40">
        <v>86.634666666666661</v>
      </c>
      <c r="T35" s="40">
        <v>86.634666666666661</v>
      </c>
      <c r="U35" s="40">
        <v>86.634666666666661</v>
      </c>
      <c r="V35" s="40">
        <v>86.634666666666661</v>
      </c>
      <c r="W35" s="40">
        <v>86.634666666666661</v>
      </c>
      <c r="X35" s="40">
        <v>86.634666666666661</v>
      </c>
      <c r="Y35" s="40">
        <v>86.634666666666661</v>
      </c>
      <c r="Z35" s="40">
        <v>86.634666666666661</v>
      </c>
      <c r="AA35" s="42">
        <f t="shared" si="1"/>
        <v>6237.6959999999999</v>
      </c>
      <c r="AB35" s="42">
        <v>4158.4639999999999</v>
      </c>
      <c r="AC35" s="43">
        <f>+($D$35*10%)/12</f>
        <v>86.634666666666661</v>
      </c>
      <c r="AD35" s="43">
        <f t="shared" ref="AD35:AN35" si="33">+($D$35*10%)/12</f>
        <v>86.634666666666661</v>
      </c>
      <c r="AE35" s="43">
        <f t="shared" si="33"/>
        <v>86.634666666666661</v>
      </c>
      <c r="AF35" s="43">
        <f t="shared" si="33"/>
        <v>86.634666666666661</v>
      </c>
      <c r="AG35" s="43">
        <f t="shared" si="33"/>
        <v>86.634666666666661</v>
      </c>
      <c r="AH35" s="43">
        <f t="shared" si="33"/>
        <v>86.634666666666661</v>
      </c>
      <c r="AI35" s="43">
        <f t="shared" si="33"/>
        <v>86.634666666666661</v>
      </c>
      <c r="AJ35" s="43">
        <f t="shared" si="33"/>
        <v>86.634666666666661</v>
      </c>
      <c r="AK35" s="43">
        <f t="shared" si="33"/>
        <v>86.634666666666661</v>
      </c>
      <c r="AL35" s="43">
        <f t="shared" si="33"/>
        <v>86.634666666666661</v>
      </c>
      <c r="AM35" s="43">
        <f t="shared" si="33"/>
        <v>86.634666666666661</v>
      </c>
      <c r="AN35" s="43">
        <f t="shared" si="33"/>
        <v>86.634666666666661</v>
      </c>
      <c r="AO35" s="44">
        <f t="shared" si="2"/>
        <v>7277.3119999999999</v>
      </c>
      <c r="AP35" s="44">
        <f t="shared" si="0"/>
        <v>3118.848</v>
      </c>
      <c r="AQ35" s="43">
        <f t="shared" ref="AQ35:BB35" si="34">+($D$35*10%)/12</f>
        <v>86.634666666666661</v>
      </c>
      <c r="AR35" s="43">
        <f t="shared" si="34"/>
        <v>86.634666666666661</v>
      </c>
      <c r="AS35" s="43">
        <f t="shared" si="34"/>
        <v>86.634666666666661</v>
      </c>
      <c r="AT35" s="43">
        <f t="shared" si="34"/>
        <v>86.634666666666661</v>
      </c>
      <c r="AU35" s="43">
        <f t="shared" si="34"/>
        <v>86.634666666666661</v>
      </c>
      <c r="AV35" s="43">
        <f t="shared" si="34"/>
        <v>86.634666666666661</v>
      </c>
      <c r="AW35" s="43">
        <f t="shared" si="34"/>
        <v>86.634666666666661</v>
      </c>
      <c r="AX35" s="43">
        <f t="shared" si="34"/>
        <v>86.634666666666661</v>
      </c>
      <c r="AY35" s="43">
        <f t="shared" si="34"/>
        <v>86.634666666666661</v>
      </c>
      <c r="AZ35" s="43">
        <f t="shared" si="34"/>
        <v>86.634666666666661</v>
      </c>
      <c r="BA35" s="43">
        <f t="shared" si="34"/>
        <v>86.634666666666661</v>
      </c>
      <c r="BB35" s="43">
        <f t="shared" si="34"/>
        <v>86.634666666666661</v>
      </c>
      <c r="BC35" s="44">
        <f t="shared" si="3"/>
        <v>8316.9279999999999</v>
      </c>
      <c r="BD35" s="44">
        <f t="shared" si="12"/>
        <v>2079.232</v>
      </c>
    </row>
    <row r="36" spans="1:56" hidden="1" outlineLevel="1" x14ac:dyDescent="0.25">
      <c r="A36" s="34">
        <v>40177</v>
      </c>
      <c r="B36" s="35" t="s">
        <v>76</v>
      </c>
      <c r="C36" s="35" t="s">
        <v>75</v>
      </c>
      <c r="D36" s="37">
        <v>3895.93</v>
      </c>
      <c r="E36" s="38"/>
      <c r="F36" s="38"/>
      <c r="G36" s="38"/>
      <c r="H36" s="38"/>
      <c r="I36" s="38">
        <v>389.59</v>
      </c>
      <c r="J36" s="38">
        <v>779.18600000000015</v>
      </c>
      <c r="K36" s="37">
        <v>1168.7790000000002</v>
      </c>
      <c r="L36" s="37">
        <v>1558.3720000000003</v>
      </c>
      <c r="M36" s="37">
        <v>1947.9650000000004</v>
      </c>
      <c r="N36" s="40">
        <v>1947.9649999999995</v>
      </c>
      <c r="O36" s="41">
        <v>32.466083333333337</v>
      </c>
      <c r="P36" s="40">
        <v>32.466083333333337</v>
      </c>
      <c r="Q36" s="40">
        <v>32.466083333333337</v>
      </c>
      <c r="R36" s="40">
        <v>32.466083333333337</v>
      </c>
      <c r="S36" s="40">
        <v>32.466083333333337</v>
      </c>
      <c r="T36" s="40">
        <v>32.466083333333337</v>
      </c>
      <c r="U36" s="40">
        <v>32.466083333333337</v>
      </c>
      <c r="V36" s="40">
        <v>32.466083333333337</v>
      </c>
      <c r="W36" s="40">
        <v>32.466083333333337</v>
      </c>
      <c r="X36" s="40">
        <v>32.466083333333337</v>
      </c>
      <c r="Y36" s="40">
        <v>32.466083333333337</v>
      </c>
      <c r="Z36" s="40">
        <v>32.466083333333337</v>
      </c>
      <c r="AA36" s="42">
        <f t="shared" si="1"/>
        <v>2337.5580000000004</v>
      </c>
      <c r="AB36" s="42">
        <v>1558.3719999999994</v>
      </c>
      <c r="AC36" s="43">
        <f>+($D$36*10%)/12</f>
        <v>32.466083333333337</v>
      </c>
      <c r="AD36" s="43">
        <f t="shared" ref="AD36:AN36" si="35">+($D$36*10%)/12</f>
        <v>32.466083333333337</v>
      </c>
      <c r="AE36" s="43">
        <f t="shared" si="35"/>
        <v>32.466083333333337</v>
      </c>
      <c r="AF36" s="43">
        <f t="shared" si="35"/>
        <v>32.466083333333337</v>
      </c>
      <c r="AG36" s="43">
        <f t="shared" si="35"/>
        <v>32.466083333333337</v>
      </c>
      <c r="AH36" s="43">
        <f t="shared" si="35"/>
        <v>32.466083333333337</v>
      </c>
      <c r="AI36" s="43">
        <f t="shared" si="35"/>
        <v>32.466083333333337</v>
      </c>
      <c r="AJ36" s="43">
        <f t="shared" si="35"/>
        <v>32.466083333333337</v>
      </c>
      <c r="AK36" s="43">
        <f t="shared" si="35"/>
        <v>32.466083333333337</v>
      </c>
      <c r="AL36" s="43">
        <f t="shared" si="35"/>
        <v>32.466083333333337</v>
      </c>
      <c r="AM36" s="43">
        <f t="shared" si="35"/>
        <v>32.466083333333337</v>
      </c>
      <c r="AN36" s="43">
        <f t="shared" si="35"/>
        <v>32.466083333333337</v>
      </c>
      <c r="AO36" s="44">
        <f t="shared" si="2"/>
        <v>2727.1510000000007</v>
      </c>
      <c r="AP36" s="44">
        <f t="shared" si="0"/>
        <v>1168.7789999999991</v>
      </c>
      <c r="AQ36" s="43">
        <f t="shared" ref="AQ36:BB36" si="36">+($D$36*10%)/12</f>
        <v>32.466083333333337</v>
      </c>
      <c r="AR36" s="43">
        <f t="shared" si="36"/>
        <v>32.466083333333337</v>
      </c>
      <c r="AS36" s="43">
        <f t="shared" si="36"/>
        <v>32.466083333333337</v>
      </c>
      <c r="AT36" s="43">
        <f t="shared" si="36"/>
        <v>32.466083333333337</v>
      </c>
      <c r="AU36" s="43">
        <f t="shared" si="36"/>
        <v>32.466083333333337</v>
      </c>
      <c r="AV36" s="43">
        <f t="shared" si="36"/>
        <v>32.466083333333337</v>
      </c>
      <c r="AW36" s="43">
        <f t="shared" si="36"/>
        <v>32.466083333333337</v>
      </c>
      <c r="AX36" s="43">
        <f t="shared" si="36"/>
        <v>32.466083333333337</v>
      </c>
      <c r="AY36" s="43">
        <f t="shared" si="36"/>
        <v>32.466083333333337</v>
      </c>
      <c r="AZ36" s="43">
        <f t="shared" si="36"/>
        <v>32.466083333333337</v>
      </c>
      <c r="BA36" s="43">
        <f t="shared" si="36"/>
        <v>32.466083333333337</v>
      </c>
      <c r="BB36" s="43">
        <f t="shared" si="36"/>
        <v>32.466083333333337</v>
      </c>
      <c r="BC36" s="44">
        <f t="shared" si="3"/>
        <v>3116.7440000000011</v>
      </c>
      <c r="BD36" s="44">
        <f t="shared" si="12"/>
        <v>779.18599999999878</v>
      </c>
    </row>
    <row r="37" spans="1:56" hidden="1" outlineLevel="1" x14ac:dyDescent="0.25">
      <c r="A37" s="34">
        <v>40177</v>
      </c>
      <c r="B37" s="35" t="s">
        <v>77</v>
      </c>
      <c r="C37" s="35" t="s">
        <v>75</v>
      </c>
      <c r="D37" s="37">
        <v>47956.9</v>
      </c>
      <c r="E37" s="38"/>
      <c r="F37" s="38"/>
      <c r="G37" s="38"/>
      <c r="H37" s="38"/>
      <c r="I37" s="38">
        <v>4795.6899999999996</v>
      </c>
      <c r="J37" s="38">
        <v>9591.380000000001</v>
      </c>
      <c r="K37" s="37">
        <v>14387.070000000002</v>
      </c>
      <c r="L37" s="37">
        <v>19182.760000000002</v>
      </c>
      <c r="M37" s="37">
        <v>23978.450000000004</v>
      </c>
      <c r="N37" s="40">
        <v>23978.449999999997</v>
      </c>
      <c r="O37" s="41">
        <v>399.64083333333338</v>
      </c>
      <c r="P37" s="40">
        <v>399.64083333333338</v>
      </c>
      <c r="Q37" s="40">
        <v>399.64083333333338</v>
      </c>
      <c r="R37" s="40">
        <v>399.64083333333338</v>
      </c>
      <c r="S37" s="40">
        <v>399.64083333333338</v>
      </c>
      <c r="T37" s="40">
        <v>399.64083333333338</v>
      </c>
      <c r="U37" s="40">
        <v>399.64083333333338</v>
      </c>
      <c r="V37" s="40">
        <v>399.64083333333338</v>
      </c>
      <c r="W37" s="40">
        <v>399.64083333333338</v>
      </c>
      <c r="X37" s="40">
        <v>399.64083333333338</v>
      </c>
      <c r="Y37" s="40">
        <v>399.64083333333338</v>
      </c>
      <c r="Z37" s="40">
        <v>399.64083333333338</v>
      </c>
      <c r="AA37" s="42">
        <f t="shared" si="1"/>
        <v>28774.140000000007</v>
      </c>
      <c r="AB37" s="42">
        <v>19182.759999999995</v>
      </c>
      <c r="AC37" s="43">
        <f>+($D$37*10%)/12</f>
        <v>399.64083333333338</v>
      </c>
      <c r="AD37" s="43">
        <f t="shared" ref="AD37:AN37" si="37">+($D$37*10%)/12</f>
        <v>399.64083333333338</v>
      </c>
      <c r="AE37" s="43">
        <f t="shared" si="37"/>
        <v>399.64083333333338</v>
      </c>
      <c r="AF37" s="43">
        <f t="shared" si="37"/>
        <v>399.64083333333338</v>
      </c>
      <c r="AG37" s="43">
        <f t="shared" si="37"/>
        <v>399.64083333333338</v>
      </c>
      <c r="AH37" s="43">
        <f t="shared" si="37"/>
        <v>399.64083333333338</v>
      </c>
      <c r="AI37" s="43">
        <f t="shared" si="37"/>
        <v>399.64083333333338</v>
      </c>
      <c r="AJ37" s="43">
        <f t="shared" si="37"/>
        <v>399.64083333333338</v>
      </c>
      <c r="AK37" s="43">
        <f t="shared" si="37"/>
        <v>399.64083333333338</v>
      </c>
      <c r="AL37" s="43">
        <f t="shared" si="37"/>
        <v>399.64083333333338</v>
      </c>
      <c r="AM37" s="43">
        <f t="shared" si="37"/>
        <v>399.64083333333338</v>
      </c>
      <c r="AN37" s="43">
        <f t="shared" si="37"/>
        <v>399.64083333333338</v>
      </c>
      <c r="AO37" s="44">
        <f t="shared" si="2"/>
        <v>33569.830000000009</v>
      </c>
      <c r="AP37" s="44">
        <f t="shared" si="0"/>
        <v>14387.069999999992</v>
      </c>
      <c r="AQ37" s="43">
        <f t="shared" ref="AQ37:BB37" si="38">+($D$37*10%)/12</f>
        <v>399.64083333333338</v>
      </c>
      <c r="AR37" s="43">
        <f t="shared" si="38"/>
        <v>399.64083333333338</v>
      </c>
      <c r="AS37" s="43">
        <f t="shared" si="38"/>
        <v>399.64083333333338</v>
      </c>
      <c r="AT37" s="43">
        <f t="shared" si="38"/>
        <v>399.64083333333338</v>
      </c>
      <c r="AU37" s="43">
        <f t="shared" si="38"/>
        <v>399.64083333333338</v>
      </c>
      <c r="AV37" s="43">
        <f t="shared" si="38"/>
        <v>399.64083333333338</v>
      </c>
      <c r="AW37" s="43">
        <f t="shared" si="38"/>
        <v>399.64083333333338</v>
      </c>
      <c r="AX37" s="43">
        <f t="shared" si="38"/>
        <v>399.64083333333338</v>
      </c>
      <c r="AY37" s="43">
        <f t="shared" si="38"/>
        <v>399.64083333333338</v>
      </c>
      <c r="AZ37" s="43">
        <f t="shared" si="38"/>
        <v>399.64083333333338</v>
      </c>
      <c r="BA37" s="43">
        <f t="shared" si="38"/>
        <v>399.64083333333338</v>
      </c>
      <c r="BB37" s="43">
        <f t="shared" si="38"/>
        <v>399.64083333333338</v>
      </c>
      <c r="BC37" s="44">
        <f t="shared" si="3"/>
        <v>38365.520000000011</v>
      </c>
      <c r="BD37" s="44">
        <f t="shared" si="12"/>
        <v>9591.3799999999901</v>
      </c>
    </row>
    <row r="38" spans="1:56" hidden="1" outlineLevel="1" x14ac:dyDescent="0.25">
      <c r="A38" s="34">
        <v>40178</v>
      </c>
      <c r="B38" s="35" t="s">
        <v>78</v>
      </c>
      <c r="C38" s="35" t="s">
        <v>79</v>
      </c>
      <c r="D38" s="37">
        <v>52981.04</v>
      </c>
      <c r="E38" s="38"/>
      <c r="F38" s="38"/>
      <c r="G38" s="38"/>
      <c r="H38" s="38"/>
      <c r="I38" s="38">
        <v>5298.1040000000003</v>
      </c>
      <c r="J38" s="38">
        <v>10596.208000000001</v>
      </c>
      <c r="K38" s="37">
        <v>15894.312000000002</v>
      </c>
      <c r="L38" s="37">
        <v>21192.416000000001</v>
      </c>
      <c r="M38" s="37">
        <v>26490.52</v>
      </c>
      <c r="N38" s="40">
        <v>26490.52</v>
      </c>
      <c r="O38" s="41">
        <v>441.50866666666667</v>
      </c>
      <c r="P38" s="40">
        <v>441.50866666666667</v>
      </c>
      <c r="Q38" s="40">
        <v>441.50866666666667</v>
      </c>
      <c r="R38" s="40">
        <v>441.50866666666667</v>
      </c>
      <c r="S38" s="40">
        <v>441.50866666666667</v>
      </c>
      <c r="T38" s="40">
        <v>441.50866666666667</v>
      </c>
      <c r="U38" s="40">
        <v>441.50866666666667</v>
      </c>
      <c r="V38" s="40">
        <v>441.50866666666667</v>
      </c>
      <c r="W38" s="40">
        <v>441.50866666666667</v>
      </c>
      <c r="X38" s="40">
        <v>441.50866666666667</v>
      </c>
      <c r="Y38" s="40">
        <v>441.50866666666667</v>
      </c>
      <c r="Z38" s="40">
        <v>441.50866666666667</v>
      </c>
      <c r="AA38" s="42">
        <f t="shared" si="1"/>
        <v>31788.624</v>
      </c>
      <c r="AB38" s="42">
        <v>21192.416000000001</v>
      </c>
      <c r="AC38" s="43">
        <f>+($D$38*10%)/12</f>
        <v>441.50866666666667</v>
      </c>
      <c r="AD38" s="43">
        <f t="shared" ref="AD38:AN38" si="39">+($D$38*10%)/12</f>
        <v>441.50866666666667</v>
      </c>
      <c r="AE38" s="43">
        <f t="shared" si="39"/>
        <v>441.50866666666667</v>
      </c>
      <c r="AF38" s="43">
        <f t="shared" si="39"/>
        <v>441.50866666666667</v>
      </c>
      <c r="AG38" s="43">
        <f t="shared" si="39"/>
        <v>441.50866666666667</v>
      </c>
      <c r="AH38" s="43">
        <f t="shared" si="39"/>
        <v>441.50866666666667</v>
      </c>
      <c r="AI38" s="43">
        <f t="shared" si="39"/>
        <v>441.50866666666667</v>
      </c>
      <c r="AJ38" s="43">
        <f t="shared" si="39"/>
        <v>441.50866666666667</v>
      </c>
      <c r="AK38" s="43">
        <f t="shared" si="39"/>
        <v>441.50866666666667</v>
      </c>
      <c r="AL38" s="43">
        <f t="shared" si="39"/>
        <v>441.50866666666667</v>
      </c>
      <c r="AM38" s="43">
        <f t="shared" si="39"/>
        <v>441.50866666666667</v>
      </c>
      <c r="AN38" s="43">
        <f t="shared" si="39"/>
        <v>441.50866666666667</v>
      </c>
      <c r="AO38" s="44">
        <f t="shared" si="2"/>
        <v>37086.728000000003</v>
      </c>
      <c r="AP38" s="44">
        <f t="shared" si="0"/>
        <v>15894.311999999998</v>
      </c>
      <c r="AQ38" s="43">
        <f t="shared" ref="AQ38:BB38" si="40">+($D$38*10%)/12</f>
        <v>441.50866666666667</v>
      </c>
      <c r="AR38" s="43">
        <f t="shared" si="40"/>
        <v>441.50866666666667</v>
      </c>
      <c r="AS38" s="43">
        <f t="shared" si="40"/>
        <v>441.50866666666667</v>
      </c>
      <c r="AT38" s="43">
        <f t="shared" si="40"/>
        <v>441.50866666666667</v>
      </c>
      <c r="AU38" s="43">
        <f t="shared" si="40"/>
        <v>441.50866666666667</v>
      </c>
      <c r="AV38" s="43">
        <f t="shared" si="40"/>
        <v>441.50866666666667</v>
      </c>
      <c r="AW38" s="43">
        <f t="shared" si="40"/>
        <v>441.50866666666667</v>
      </c>
      <c r="AX38" s="43">
        <f t="shared" si="40"/>
        <v>441.50866666666667</v>
      </c>
      <c r="AY38" s="43">
        <f t="shared" si="40"/>
        <v>441.50866666666667</v>
      </c>
      <c r="AZ38" s="43">
        <f t="shared" si="40"/>
        <v>441.50866666666667</v>
      </c>
      <c r="BA38" s="43">
        <f t="shared" si="40"/>
        <v>441.50866666666667</v>
      </c>
      <c r="BB38" s="43">
        <f t="shared" si="40"/>
        <v>441.50866666666667</v>
      </c>
      <c r="BC38" s="44">
        <f t="shared" si="3"/>
        <v>42384.832000000002</v>
      </c>
      <c r="BD38" s="44">
        <f t="shared" si="12"/>
        <v>10596.207999999999</v>
      </c>
    </row>
    <row r="39" spans="1:56" hidden="1" outlineLevel="1" x14ac:dyDescent="0.25">
      <c r="A39" s="34">
        <v>40178</v>
      </c>
      <c r="B39" s="35" t="s">
        <v>80</v>
      </c>
      <c r="C39" s="35" t="s">
        <v>81</v>
      </c>
      <c r="D39" s="37">
        <v>1341.67</v>
      </c>
      <c r="E39" s="38"/>
      <c r="F39" s="38"/>
      <c r="G39" s="38"/>
      <c r="H39" s="38"/>
      <c r="I39" s="38">
        <v>134.16999999999999</v>
      </c>
      <c r="J39" s="38">
        <v>268.334</v>
      </c>
      <c r="K39" s="37">
        <v>402.50099999999998</v>
      </c>
      <c r="L39" s="37">
        <v>536.66800000000001</v>
      </c>
      <c r="M39" s="37">
        <v>670.83500000000004</v>
      </c>
      <c r="N39" s="40">
        <v>670.83500000000004</v>
      </c>
      <c r="O39" s="41">
        <v>11.180583333333333</v>
      </c>
      <c r="P39" s="40">
        <v>11.180583333333333</v>
      </c>
      <c r="Q39" s="40">
        <v>11.180583333333333</v>
      </c>
      <c r="R39" s="40">
        <v>11.180583333333333</v>
      </c>
      <c r="S39" s="40">
        <v>11.180583333333333</v>
      </c>
      <c r="T39" s="40">
        <v>11.180583333333333</v>
      </c>
      <c r="U39" s="40">
        <v>11.180583333333333</v>
      </c>
      <c r="V39" s="40">
        <v>11.180583333333333</v>
      </c>
      <c r="W39" s="40">
        <v>11.180583333333333</v>
      </c>
      <c r="X39" s="40">
        <v>11.180583333333333</v>
      </c>
      <c r="Y39" s="40">
        <v>11.180583333333333</v>
      </c>
      <c r="Z39" s="40">
        <v>11.180583333333333</v>
      </c>
      <c r="AA39" s="42">
        <f t="shared" si="1"/>
        <v>805.00200000000007</v>
      </c>
      <c r="AB39" s="42">
        <v>536.66800000000001</v>
      </c>
      <c r="AC39" s="43">
        <f>+($D$39*10%)/12</f>
        <v>11.180583333333333</v>
      </c>
      <c r="AD39" s="43">
        <f t="shared" ref="AD39:AN39" si="41">+($D$39*10%)/12</f>
        <v>11.180583333333333</v>
      </c>
      <c r="AE39" s="43">
        <f t="shared" si="41"/>
        <v>11.180583333333333</v>
      </c>
      <c r="AF39" s="43">
        <f t="shared" si="41"/>
        <v>11.180583333333333</v>
      </c>
      <c r="AG39" s="43">
        <f t="shared" si="41"/>
        <v>11.180583333333333</v>
      </c>
      <c r="AH39" s="43">
        <f t="shared" si="41"/>
        <v>11.180583333333333</v>
      </c>
      <c r="AI39" s="43">
        <f t="shared" si="41"/>
        <v>11.180583333333333</v>
      </c>
      <c r="AJ39" s="43">
        <f t="shared" si="41"/>
        <v>11.180583333333333</v>
      </c>
      <c r="AK39" s="43">
        <f t="shared" si="41"/>
        <v>11.180583333333333</v>
      </c>
      <c r="AL39" s="43">
        <f t="shared" si="41"/>
        <v>11.180583333333333</v>
      </c>
      <c r="AM39" s="43">
        <f t="shared" si="41"/>
        <v>11.180583333333333</v>
      </c>
      <c r="AN39" s="43">
        <f t="shared" si="41"/>
        <v>11.180583333333333</v>
      </c>
      <c r="AO39" s="44">
        <f t="shared" si="2"/>
        <v>939.1690000000001</v>
      </c>
      <c r="AP39" s="44">
        <f t="shared" si="0"/>
        <v>402.50099999999998</v>
      </c>
      <c r="AQ39" s="43">
        <f t="shared" ref="AQ39:BB39" si="42">+($D$39*10%)/12</f>
        <v>11.180583333333333</v>
      </c>
      <c r="AR39" s="43">
        <f t="shared" si="42"/>
        <v>11.180583333333333</v>
      </c>
      <c r="AS39" s="43">
        <f t="shared" si="42"/>
        <v>11.180583333333333</v>
      </c>
      <c r="AT39" s="43">
        <f t="shared" si="42"/>
        <v>11.180583333333333</v>
      </c>
      <c r="AU39" s="43">
        <f t="shared" si="42"/>
        <v>11.180583333333333</v>
      </c>
      <c r="AV39" s="43">
        <f t="shared" si="42"/>
        <v>11.180583333333333</v>
      </c>
      <c r="AW39" s="43">
        <f t="shared" si="42"/>
        <v>11.180583333333333</v>
      </c>
      <c r="AX39" s="43">
        <f t="shared" si="42"/>
        <v>11.180583333333333</v>
      </c>
      <c r="AY39" s="43">
        <f t="shared" si="42"/>
        <v>11.180583333333333</v>
      </c>
      <c r="AZ39" s="43">
        <f t="shared" si="42"/>
        <v>11.180583333333333</v>
      </c>
      <c r="BA39" s="43">
        <f t="shared" si="42"/>
        <v>11.180583333333333</v>
      </c>
      <c r="BB39" s="43">
        <f t="shared" si="42"/>
        <v>11.180583333333333</v>
      </c>
      <c r="BC39" s="44">
        <f t="shared" si="3"/>
        <v>1073.336</v>
      </c>
      <c r="BD39" s="44">
        <f t="shared" si="12"/>
        <v>268.33400000000006</v>
      </c>
    </row>
    <row r="40" spans="1:56" hidden="1" outlineLevel="1" x14ac:dyDescent="0.25">
      <c r="A40" s="34">
        <v>40178</v>
      </c>
      <c r="B40" s="35" t="s">
        <v>82</v>
      </c>
      <c r="C40" s="35" t="s">
        <v>83</v>
      </c>
      <c r="D40" s="37">
        <v>3759.7</v>
      </c>
      <c r="E40" s="38"/>
      <c r="F40" s="38"/>
      <c r="G40" s="38"/>
      <c r="H40" s="38"/>
      <c r="I40" s="38">
        <v>375.97</v>
      </c>
      <c r="J40" s="38">
        <v>751.94</v>
      </c>
      <c r="K40" s="37">
        <v>1127.9100000000001</v>
      </c>
      <c r="L40" s="37">
        <v>1503.88</v>
      </c>
      <c r="M40" s="37">
        <v>1879.8500000000001</v>
      </c>
      <c r="N40" s="40">
        <v>1879.8499999999997</v>
      </c>
      <c r="O40" s="41">
        <v>31.330833333333334</v>
      </c>
      <c r="P40" s="40">
        <v>31.330833333333334</v>
      </c>
      <c r="Q40" s="40">
        <v>31.330833333333334</v>
      </c>
      <c r="R40" s="40">
        <v>31.330833333333334</v>
      </c>
      <c r="S40" s="40">
        <v>31.330833333333334</v>
      </c>
      <c r="T40" s="40">
        <v>31.330833333333334</v>
      </c>
      <c r="U40" s="40">
        <v>31.330833333333334</v>
      </c>
      <c r="V40" s="40">
        <v>31.330833333333334</v>
      </c>
      <c r="W40" s="40">
        <v>31.330833333333334</v>
      </c>
      <c r="X40" s="40">
        <v>31.330833333333334</v>
      </c>
      <c r="Y40" s="40">
        <v>31.330833333333334</v>
      </c>
      <c r="Z40" s="40">
        <v>31.330833333333334</v>
      </c>
      <c r="AA40" s="42">
        <f t="shared" si="1"/>
        <v>2255.8200000000002</v>
      </c>
      <c r="AB40" s="42">
        <v>1503.8799999999997</v>
      </c>
      <c r="AC40" s="43">
        <f>+($D$40*10%)/12</f>
        <v>31.330833333333334</v>
      </c>
      <c r="AD40" s="43">
        <f t="shared" ref="AD40:AN40" si="43">+($D$40*10%)/12</f>
        <v>31.330833333333334</v>
      </c>
      <c r="AE40" s="43">
        <f t="shared" si="43"/>
        <v>31.330833333333334</v>
      </c>
      <c r="AF40" s="43">
        <f t="shared" si="43"/>
        <v>31.330833333333334</v>
      </c>
      <c r="AG40" s="43">
        <f t="shared" si="43"/>
        <v>31.330833333333334</v>
      </c>
      <c r="AH40" s="43">
        <f t="shared" si="43"/>
        <v>31.330833333333334</v>
      </c>
      <c r="AI40" s="43">
        <f t="shared" si="43"/>
        <v>31.330833333333334</v>
      </c>
      <c r="AJ40" s="43">
        <f t="shared" si="43"/>
        <v>31.330833333333334</v>
      </c>
      <c r="AK40" s="43">
        <f t="shared" si="43"/>
        <v>31.330833333333334</v>
      </c>
      <c r="AL40" s="43">
        <f t="shared" si="43"/>
        <v>31.330833333333334</v>
      </c>
      <c r="AM40" s="43">
        <f t="shared" si="43"/>
        <v>31.330833333333334</v>
      </c>
      <c r="AN40" s="43">
        <f t="shared" si="43"/>
        <v>31.330833333333334</v>
      </c>
      <c r="AO40" s="44">
        <f t="shared" si="2"/>
        <v>2631.79</v>
      </c>
      <c r="AP40" s="44">
        <f t="shared" si="0"/>
        <v>1127.9099999999999</v>
      </c>
      <c r="AQ40" s="43">
        <f t="shared" ref="AQ40:BB40" si="44">+($D$40*10%)/12</f>
        <v>31.330833333333334</v>
      </c>
      <c r="AR40" s="43">
        <f t="shared" si="44"/>
        <v>31.330833333333334</v>
      </c>
      <c r="AS40" s="43">
        <f t="shared" si="44"/>
        <v>31.330833333333334</v>
      </c>
      <c r="AT40" s="43">
        <f t="shared" si="44"/>
        <v>31.330833333333334</v>
      </c>
      <c r="AU40" s="43">
        <f t="shared" si="44"/>
        <v>31.330833333333334</v>
      </c>
      <c r="AV40" s="43">
        <f t="shared" si="44"/>
        <v>31.330833333333334</v>
      </c>
      <c r="AW40" s="43">
        <f t="shared" si="44"/>
        <v>31.330833333333334</v>
      </c>
      <c r="AX40" s="43">
        <f t="shared" si="44"/>
        <v>31.330833333333334</v>
      </c>
      <c r="AY40" s="43">
        <f t="shared" si="44"/>
        <v>31.330833333333334</v>
      </c>
      <c r="AZ40" s="43">
        <f t="shared" si="44"/>
        <v>31.330833333333334</v>
      </c>
      <c r="BA40" s="43">
        <f t="shared" si="44"/>
        <v>31.330833333333334</v>
      </c>
      <c r="BB40" s="43">
        <f t="shared" si="44"/>
        <v>31.330833333333334</v>
      </c>
      <c r="BC40" s="44">
        <f t="shared" si="3"/>
        <v>3007.7599999999998</v>
      </c>
      <c r="BD40" s="44">
        <f t="shared" si="12"/>
        <v>751.94</v>
      </c>
    </row>
    <row r="41" spans="1:56" hidden="1" outlineLevel="1" x14ac:dyDescent="0.25">
      <c r="A41" s="34">
        <v>40178</v>
      </c>
      <c r="B41" s="35" t="s">
        <v>84</v>
      </c>
      <c r="C41" s="35" t="s">
        <v>85</v>
      </c>
      <c r="D41" s="37">
        <v>24291.3</v>
      </c>
      <c r="E41" s="38"/>
      <c r="F41" s="38"/>
      <c r="G41" s="38"/>
      <c r="H41" s="38"/>
      <c r="I41" s="38">
        <v>2429.13</v>
      </c>
      <c r="J41" s="38">
        <v>4858.26</v>
      </c>
      <c r="K41" s="37">
        <v>7287.39</v>
      </c>
      <c r="L41" s="37">
        <v>9716.52</v>
      </c>
      <c r="M41" s="37">
        <v>12145.650000000001</v>
      </c>
      <c r="N41" s="40">
        <v>12145.649999999998</v>
      </c>
      <c r="O41" s="41">
        <v>202.42750000000001</v>
      </c>
      <c r="P41" s="40">
        <v>202.42750000000001</v>
      </c>
      <c r="Q41" s="40">
        <v>202.42750000000001</v>
      </c>
      <c r="R41" s="40">
        <v>202.42750000000001</v>
      </c>
      <c r="S41" s="40">
        <v>202.42750000000001</v>
      </c>
      <c r="T41" s="40">
        <v>202.42750000000001</v>
      </c>
      <c r="U41" s="40">
        <v>202.42750000000001</v>
      </c>
      <c r="V41" s="40">
        <v>202.42750000000001</v>
      </c>
      <c r="W41" s="40">
        <v>202.42750000000001</v>
      </c>
      <c r="X41" s="40">
        <v>202.42750000000001</v>
      </c>
      <c r="Y41" s="40">
        <v>202.42750000000001</v>
      </c>
      <c r="Z41" s="40">
        <v>202.42750000000001</v>
      </c>
      <c r="AA41" s="42">
        <f t="shared" si="1"/>
        <v>14574.780000000002</v>
      </c>
      <c r="AB41" s="42">
        <v>9716.5199999999968</v>
      </c>
      <c r="AC41" s="43">
        <f>+($D$41*10%)/12</f>
        <v>202.42750000000001</v>
      </c>
      <c r="AD41" s="43">
        <f t="shared" ref="AD41:AN41" si="45">+($D$41*10%)/12</f>
        <v>202.42750000000001</v>
      </c>
      <c r="AE41" s="43">
        <f t="shared" si="45"/>
        <v>202.42750000000001</v>
      </c>
      <c r="AF41" s="43">
        <f t="shared" si="45"/>
        <v>202.42750000000001</v>
      </c>
      <c r="AG41" s="43">
        <f t="shared" si="45"/>
        <v>202.42750000000001</v>
      </c>
      <c r="AH41" s="43">
        <f t="shared" si="45"/>
        <v>202.42750000000001</v>
      </c>
      <c r="AI41" s="43">
        <f t="shared" si="45"/>
        <v>202.42750000000001</v>
      </c>
      <c r="AJ41" s="43">
        <f t="shared" si="45"/>
        <v>202.42750000000001</v>
      </c>
      <c r="AK41" s="43">
        <f t="shared" si="45"/>
        <v>202.42750000000001</v>
      </c>
      <c r="AL41" s="43">
        <f t="shared" si="45"/>
        <v>202.42750000000001</v>
      </c>
      <c r="AM41" s="43">
        <f t="shared" si="45"/>
        <v>202.42750000000001</v>
      </c>
      <c r="AN41" s="43">
        <f t="shared" si="45"/>
        <v>202.42750000000001</v>
      </c>
      <c r="AO41" s="44">
        <f t="shared" si="2"/>
        <v>17003.910000000003</v>
      </c>
      <c r="AP41" s="44">
        <f t="shared" si="0"/>
        <v>7287.3899999999958</v>
      </c>
      <c r="AQ41" s="43">
        <f t="shared" ref="AQ41:BB41" si="46">+($D$41*10%)/12</f>
        <v>202.42750000000001</v>
      </c>
      <c r="AR41" s="43">
        <f t="shared" si="46"/>
        <v>202.42750000000001</v>
      </c>
      <c r="AS41" s="43">
        <f t="shared" si="46"/>
        <v>202.42750000000001</v>
      </c>
      <c r="AT41" s="43">
        <f t="shared" si="46"/>
        <v>202.42750000000001</v>
      </c>
      <c r="AU41" s="43">
        <f t="shared" si="46"/>
        <v>202.42750000000001</v>
      </c>
      <c r="AV41" s="43">
        <f t="shared" si="46"/>
        <v>202.42750000000001</v>
      </c>
      <c r="AW41" s="43">
        <f t="shared" si="46"/>
        <v>202.42750000000001</v>
      </c>
      <c r="AX41" s="43">
        <f t="shared" si="46"/>
        <v>202.42750000000001</v>
      </c>
      <c r="AY41" s="43">
        <f t="shared" si="46"/>
        <v>202.42750000000001</v>
      </c>
      <c r="AZ41" s="43">
        <f t="shared" si="46"/>
        <v>202.42750000000001</v>
      </c>
      <c r="BA41" s="43">
        <f t="shared" si="46"/>
        <v>202.42750000000001</v>
      </c>
      <c r="BB41" s="43">
        <f t="shared" si="46"/>
        <v>202.42750000000001</v>
      </c>
      <c r="BC41" s="44">
        <f t="shared" si="3"/>
        <v>19433.040000000005</v>
      </c>
      <c r="BD41" s="44">
        <f t="shared" si="12"/>
        <v>4858.2599999999948</v>
      </c>
    </row>
    <row r="42" spans="1:56" hidden="1" outlineLevel="1" x14ac:dyDescent="0.25">
      <c r="A42" s="34"/>
      <c r="B42" s="35"/>
      <c r="C42" s="35" t="s">
        <v>86</v>
      </c>
      <c r="D42" s="37"/>
      <c r="E42" s="38"/>
      <c r="F42" s="38"/>
      <c r="G42" s="38"/>
      <c r="H42" s="38"/>
      <c r="I42" s="38"/>
      <c r="J42" s="38"/>
      <c r="K42" s="38">
        <v>0</v>
      </c>
      <c r="L42" s="38"/>
      <c r="M42" s="40"/>
      <c r="N42" s="40">
        <v>0</v>
      </c>
      <c r="O42" s="41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2">
        <f t="shared" si="1"/>
        <v>0</v>
      </c>
      <c r="AB42" s="42">
        <v>0</v>
      </c>
      <c r="AC42" s="43">
        <f t="shared" ref="AC42" si="47">+(D42*10%)/12</f>
        <v>0</v>
      </c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>
        <f t="shared" si="2"/>
        <v>0</v>
      </c>
      <c r="AP42" s="44">
        <f t="shared" si="0"/>
        <v>0</v>
      </c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>
        <f t="shared" si="3"/>
        <v>0</v>
      </c>
      <c r="BD42" s="44">
        <f t="shared" si="12"/>
        <v>0</v>
      </c>
    </row>
    <row r="43" spans="1:56" hidden="1" outlineLevel="1" x14ac:dyDescent="0.25">
      <c r="A43" s="34">
        <v>40206</v>
      </c>
      <c r="B43" s="35" t="s">
        <v>87</v>
      </c>
      <c r="C43" s="35" t="s">
        <v>88</v>
      </c>
      <c r="D43" s="37">
        <v>4526.47</v>
      </c>
      <c r="E43" s="38"/>
      <c r="F43" s="38"/>
      <c r="G43" s="38"/>
      <c r="H43" s="38"/>
      <c r="I43" s="38">
        <v>414.9264166666668</v>
      </c>
      <c r="J43" s="38">
        <v>867.57341666666673</v>
      </c>
      <c r="K43" s="37">
        <v>1320.2204166666668</v>
      </c>
      <c r="L43" s="38">
        <v>1772.8674166666669</v>
      </c>
      <c r="M43" s="38">
        <v>2225.5144166666669</v>
      </c>
      <c r="N43" s="40">
        <v>2300.9555833333334</v>
      </c>
      <c r="O43" s="41">
        <v>37.720583333333337</v>
      </c>
      <c r="P43" s="40">
        <v>37.720583333333337</v>
      </c>
      <c r="Q43" s="40">
        <v>37.720583333333337</v>
      </c>
      <c r="R43" s="40">
        <v>37.720583333333337</v>
      </c>
      <c r="S43" s="40">
        <v>37.720583333333337</v>
      </c>
      <c r="T43" s="40">
        <v>37.720583333333337</v>
      </c>
      <c r="U43" s="40">
        <v>37.720583333333337</v>
      </c>
      <c r="V43" s="40">
        <v>37.720583333333337</v>
      </c>
      <c r="W43" s="40">
        <v>37.720583333333337</v>
      </c>
      <c r="X43" s="40">
        <v>37.720583333333337</v>
      </c>
      <c r="Y43" s="40">
        <v>37.720583333333337</v>
      </c>
      <c r="Z43" s="40">
        <v>37.720583333333337</v>
      </c>
      <c r="AA43" s="42">
        <f t="shared" si="1"/>
        <v>2678.1614166666668</v>
      </c>
      <c r="AB43" s="42">
        <v>1848.3085833333334</v>
      </c>
      <c r="AC43" s="43">
        <f>+($D$43*10%)/12</f>
        <v>37.720583333333337</v>
      </c>
      <c r="AD43" s="43">
        <f t="shared" ref="AD43:AN43" si="48">+($D$43*10%)/12</f>
        <v>37.720583333333337</v>
      </c>
      <c r="AE43" s="43">
        <f t="shared" si="48"/>
        <v>37.720583333333337</v>
      </c>
      <c r="AF43" s="43">
        <f t="shared" si="48"/>
        <v>37.720583333333337</v>
      </c>
      <c r="AG43" s="43">
        <f t="shared" si="48"/>
        <v>37.720583333333337</v>
      </c>
      <c r="AH43" s="43">
        <f t="shared" si="48"/>
        <v>37.720583333333337</v>
      </c>
      <c r="AI43" s="43">
        <f t="shared" si="48"/>
        <v>37.720583333333337</v>
      </c>
      <c r="AJ43" s="43">
        <f t="shared" si="48"/>
        <v>37.720583333333337</v>
      </c>
      <c r="AK43" s="43">
        <f t="shared" si="48"/>
        <v>37.720583333333337</v>
      </c>
      <c r="AL43" s="43">
        <f t="shared" si="48"/>
        <v>37.720583333333337</v>
      </c>
      <c r="AM43" s="43">
        <f t="shared" si="48"/>
        <v>37.720583333333337</v>
      </c>
      <c r="AN43" s="43">
        <f t="shared" si="48"/>
        <v>37.720583333333337</v>
      </c>
      <c r="AO43" s="44">
        <f t="shared" si="2"/>
        <v>3130.8084166666667</v>
      </c>
      <c r="AP43" s="44">
        <f t="shared" si="0"/>
        <v>1395.6615833333335</v>
      </c>
      <c r="AQ43" s="43">
        <f t="shared" ref="AQ43:BB43" si="49">+($D$43*10%)/12</f>
        <v>37.720583333333337</v>
      </c>
      <c r="AR43" s="43">
        <f t="shared" si="49"/>
        <v>37.720583333333337</v>
      </c>
      <c r="AS43" s="43">
        <f t="shared" si="49"/>
        <v>37.720583333333337</v>
      </c>
      <c r="AT43" s="43">
        <f t="shared" si="49"/>
        <v>37.720583333333337</v>
      </c>
      <c r="AU43" s="43">
        <f t="shared" si="49"/>
        <v>37.720583333333337</v>
      </c>
      <c r="AV43" s="43">
        <f t="shared" si="49"/>
        <v>37.720583333333337</v>
      </c>
      <c r="AW43" s="43">
        <f t="shared" si="49"/>
        <v>37.720583333333337</v>
      </c>
      <c r="AX43" s="43">
        <f t="shared" si="49"/>
        <v>37.720583333333337</v>
      </c>
      <c r="AY43" s="43">
        <f t="shared" si="49"/>
        <v>37.720583333333337</v>
      </c>
      <c r="AZ43" s="43">
        <f t="shared" si="49"/>
        <v>37.720583333333337</v>
      </c>
      <c r="BA43" s="43">
        <f t="shared" si="49"/>
        <v>37.720583333333337</v>
      </c>
      <c r="BB43" s="43">
        <f t="shared" si="49"/>
        <v>37.720583333333337</v>
      </c>
      <c r="BC43" s="44">
        <f t="shared" si="3"/>
        <v>3583.4554166666667</v>
      </c>
      <c r="BD43" s="44">
        <f t="shared" si="12"/>
        <v>943.01458333333358</v>
      </c>
    </row>
    <row r="44" spans="1:56" hidden="1" outlineLevel="1" x14ac:dyDescent="0.25">
      <c r="A44" s="34">
        <v>40276</v>
      </c>
      <c r="B44" s="35" t="s">
        <v>89</v>
      </c>
      <c r="C44" s="35" t="s">
        <v>90</v>
      </c>
      <c r="D44" s="37">
        <v>16847.89</v>
      </c>
      <c r="E44" s="38"/>
      <c r="F44" s="38"/>
      <c r="G44" s="38"/>
      <c r="H44" s="38"/>
      <c r="I44" s="38">
        <v>1123.1926666666666</v>
      </c>
      <c r="J44" s="38">
        <v>2807.9816666666666</v>
      </c>
      <c r="K44" s="37">
        <v>4492.7706666666663</v>
      </c>
      <c r="L44" s="38">
        <v>6177.5596666666661</v>
      </c>
      <c r="M44" s="38">
        <v>7862.3486666666658</v>
      </c>
      <c r="N44" s="40">
        <v>8985.5413333333345</v>
      </c>
      <c r="O44" s="41">
        <v>140.39908333333332</v>
      </c>
      <c r="P44" s="40">
        <v>140.39908333333332</v>
      </c>
      <c r="Q44" s="40">
        <v>140.39908333333332</v>
      </c>
      <c r="R44" s="40">
        <v>140.39908333333332</v>
      </c>
      <c r="S44" s="40">
        <v>140.39908333333332</v>
      </c>
      <c r="T44" s="40">
        <v>140.39908333333332</v>
      </c>
      <c r="U44" s="40">
        <v>140.39908333333332</v>
      </c>
      <c r="V44" s="40">
        <v>140.39908333333332</v>
      </c>
      <c r="W44" s="40">
        <v>140.39908333333332</v>
      </c>
      <c r="X44" s="40">
        <v>140.39908333333332</v>
      </c>
      <c r="Y44" s="40">
        <v>140.39908333333332</v>
      </c>
      <c r="Z44" s="40">
        <v>140.39908333333332</v>
      </c>
      <c r="AA44" s="42">
        <f t="shared" si="1"/>
        <v>9547.1376666666656</v>
      </c>
      <c r="AB44" s="42">
        <v>7300.7523333333338</v>
      </c>
      <c r="AC44" s="43">
        <f>+($D$44*10%)/12</f>
        <v>140.39908333333332</v>
      </c>
      <c r="AD44" s="43">
        <f t="shared" ref="AD44:AN44" si="50">+($D$44*10%)/12</f>
        <v>140.39908333333332</v>
      </c>
      <c r="AE44" s="43">
        <f t="shared" si="50"/>
        <v>140.39908333333332</v>
      </c>
      <c r="AF44" s="43">
        <f t="shared" si="50"/>
        <v>140.39908333333332</v>
      </c>
      <c r="AG44" s="43">
        <f t="shared" si="50"/>
        <v>140.39908333333332</v>
      </c>
      <c r="AH44" s="43">
        <f t="shared" si="50"/>
        <v>140.39908333333332</v>
      </c>
      <c r="AI44" s="43">
        <f t="shared" si="50"/>
        <v>140.39908333333332</v>
      </c>
      <c r="AJ44" s="43">
        <f t="shared" si="50"/>
        <v>140.39908333333332</v>
      </c>
      <c r="AK44" s="43">
        <f t="shared" si="50"/>
        <v>140.39908333333332</v>
      </c>
      <c r="AL44" s="43">
        <f t="shared" si="50"/>
        <v>140.39908333333332</v>
      </c>
      <c r="AM44" s="43">
        <f t="shared" si="50"/>
        <v>140.39908333333332</v>
      </c>
      <c r="AN44" s="43">
        <f t="shared" si="50"/>
        <v>140.39908333333332</v>
      </c>
      <c r="AO44" s="44">
        <f t="shared" si="2"/>
        <v>11231.926666666664</v>
      </c>
      <c r="AP44" s="44">
        <f t="shared" si="0"/>
        <v>5615.963333333335</v>
      </c>
      <c r="AQ44" s="43">
        <f t="shared" ref="AQ44:BB44" si="51">+($D$44*10%)/12</f>
        <v>140.39908333333332</v>
      </c>
      <c r="AR44" s="43">
        <f t="shared" si="51"/>
        <v>140.39908333333332</v>
      </c>
      <c r="AS44" s="43">
        <f t="shared" si="51"/>
        <v>140.39908333333332</v>
      </c>
      <c r="AT44" s="43">
        <f t="shared" si="51"/>
        <v>140.39908333333332</v>
      </c>
      <c r="AU44" s="43">
        <f t="shared" si="51"/>
        <v>140.39908333333332</v>
      </c>
      <c r="AV44" s="43">
        <f t="shared" si="51"/>
        <v>140.39908333333332</v>
      </c>
      <c r="AW44" s="43">
        <f t="shared" si="51"/>
        <v>140.39908333333332</v>
      </c>
      <c r="AX44" s="43">
        <f t="shared" si="51"/>
        <v>140.39908333333332</v>
      </c>
      <c r="AY44" s="43">
        <f t="shared" si="51"/>
        <v>140.39908333333332</v>
      </c>
      <c r="AZ44" s="43">
        <f t="shared" si="51"/>
        <v>140.39908333333332</v>
      </c>
      <c r="BA44" s="43">
        <f t="shared" si="51"/>
        <v>140.39908333333332</v>
      </c>
      <c r="BB44" s="43">
        <f t="shared" si="51"/>
        <v>140.39908333333332</v>
      </c>
      <c r="BC44" s="44">
        <f t="shared" si="3"/>
        <v>12916.715666666663</v>
      </c>
      <c r="BD44" s="44">
        <f t="shared" si="12"/>
        <v>3931.1743333333361</v>
      </c>
    </row>
    <row r="45" spans="1:56" hidden="1" outlineLevel="1" x14ac:dyDescent="0.25">
      <c r="A45" s="34">
        <v>40276</v>
      </c>
      <c r="B45" s="35" t="s">
        <v>84</v>
      </c>
      <c r="C45" s="35" t="s">
        <v>90</v>
      </c>
      <c r="D45" s="37">
        <v>2859.82</v>
      </c>
      <c r="E45" s="38"/>
      <c r="F45" s="38"/>
      <c r="G45" s="38"/>
      <c r="H45" s="38"/>
      <c r="I45" s="38">
        <v>190.65466666666669</v>
      </c>
      <c r="J45" s="38">
        <v>476.63666666666671</v>
      </c>
      <c r="K45" s="37">
        <v>762.61866666666674</v>
      </c>
      <c r="L45" s="38">
        <v>1048.6006666666667</v>
      </c>
      <c r="M45" s="38">
        <v>1334.5826666666667</v>
      </c>
      <c r="N45" s="40">
        <v>1525.2373333333335</v>
      </c>
      <c r="O45" s="41">
        <v>23.831833333333336</v>
      </c>
      <c r="P45" s="40">
        <v>23.831833333333336</v>
      </c>
      <c r="Q45" s="40">
        <v>23.831833333333336</v>
      </c>
      <c r="R45" s="40">
        <v>23.831833333333336</v>
      </c>
      <c r="S45" s="40">
        <v>23.831833333333336</v>
      </c>
      <c r="T45" s="40">
        <v>23.831833333333336</v>
      </c>
      <c r="U45" s="40">
        <v>23.831833333333336</v>
      </c>
      <c r="V45" s="40">
        <v>23.831833333333336</v>
      </c>
      <c r="W45" s="40">
        <v>23.831833333333336</v>
      </c>
      <c r="X45" s="40">
        <v>23.831833333333336</v>
      </c>
      <c r="Y45" s="40">
        <v>23.831833333333336</v>
      </c>
      <c r="Z45" s="40">
        <v>23.831833333333336</v>
      </c>
      <c r="AA45" s="42">
        <f t="shared" si="1"/>
        <v>1620.5646666666667</v>
      </c>
      <c r="AB45" s="42">
        <v>1239.2553333333335</v>
      </c>
      <c r="AC45" s="43">
        <f>+($D$45*10%)/12</f>
        <v>23.831833333333336</v>
      </c>
      <c r="AD45" s="43">
        <f t="shared" ref="AD45:AN45" si="52">+($D$45*10%)/12</f>
        <v>23.831833333333336</v>
      </c>
      <c r="AE45" s="43">
        <f t="shared" si="52"/>
        <v>23.831833333333336</v>
      </c>
      <c r="AF45" s="43">
        <f t="shared" si="52"/>
        <v>23.831833333333336</v>
      </c>
      <c r="AG45" s="43">
        <f t="shared" si="52"/>
        <v>23.831833333333336</v>
      </c>
      <c r="AH45" s="43">
        <f t="shared" si="52"/>
        <v>23.831833333333336</v>
      </c>
      <c r="AI45" s="43">
        <f t="shared" si="52"/>
        <v>23.831833333333336</v>
      </c>
      <c r="AJ45" s="43">
        <f t="shared" si="52"/>
        <v>23.831833333333336</v>
      </c>
      <c r="AK45" s="43">
        <f t="shared" si="52"/>
        <v>23.831833333333336</v>
      </c>
      <c r="AL45" s="43">
        <f t="shared" si="52"/>
        <v>23.831833333333336</v>
      </c>
      <c r="AM45" s="43">
        <f t="shared" si="52"/>
        <v>23.831833333333336</v>
      </c>
      <c r="AN45" s="43">
        <f t="shared" si="52"/>
        <v>23.831833333333336</v>
      </c>
      <c r="AO45" s="44">
        <f t="shared" si="2"/>
        <v>1906.5466666666666</v>
      </c>
      <c r="AP45" s="44">
        <f t="shared" si="0"/>
        <v>953.27333333333354</v>
      </c>
      <c r="AQ45" s="43">
        <f t="shared" ref="AQ45:BB45" si="53">+($D$45*10%)/12</f>
        <v>23.831833333333336</v>
      </c>
      <c r="AR45" s="43">
        <f t="shared" si="53"/>
        <v>23.831833333333336</v>
      </c>
      <c r="AS45" s="43">
        <f t="shared" si="53"/>
        <v>23.831833333333336</v>
      </c>
      <c r="AT45" s="43">
        <f t="shared" si="53"/>
        <v>23.831833333333336</v>
      </c>
      <c r="AU45" s="43">
        <f t="shared" si="53"/>
        <v>23.831833333333336</v>
      </c>
      <c r="AV45" s="43">
        <f t="shared" si="53"/>
        <v>23.831833333333336</v>
      </c>
      <c r="AW45" s="43">
        <f t="shared" si="53"/>
        <v>23.831833333333336</v>
      </c>
      <c r="AX45" s="43">
        <f t="shared" si="53"/>
        <v>23.831833333333336</v>
      </c>
      <c r="AY45" s="43">
        <f t="shared" si="53"/>
        <v>23.831833333333336</v>
      </c>
      <c r="AZ45" s="43">
        <f t="shared" si="53"/>
        <v>23.831833333333336</v>
      </c>
      <c r="BA45" s="43">
        <f t="shared" si="53"/>
        <v>23.831833333333336</v>
      </c>
      <c r="BB45" s="43">
        <f t="shared" si="53"/>
        <v>23.831833333333336</v>
      </c>
      <c r="BC45" s="44">
        <f t="shared" si="3"/>
        <v>2192.5286666666666</v>
      </c>
      <c r="BD45" s="44">
        <f t="shared" si="12"/>
        <v>667.29133333333357</v>
      </c>
    </row>
    <row r="46" spans="1:56" hidden="1" outlineLevel="1" x14ac:dyDescent="0.25">
      <c r="A46" s="34">
        <v>40302</v>
      </c>
      <c r="B46" s="35" t="s">
        <v>91</v>
      </c>
      <c r="C46" s="35" t="s">
        <v>92</v>
      </c>
      <c r="D46" s="37">
        <v>13068</v>
      </c>
      <c r="E46" s="38"/>
      <c r="F46" s="38"/>
      <c r="G46" s="38"/>
      <c r="H46" s="38"/>
      <c r="I46" s="38">
        <v>762.31050000000016</v>
      </c>
      <c r="J46" s="38">
        <v>2069.1285000000003</v>
      </c>
      <c r="K46" s="37">
        <v>3375.9465000000005</v>
      </c>
      <c r="L46" s="38">
        <v>4682.7645000000011</v>
      </c>
      <c r="M46" s="38">
        <v>5989.5825000000013</v>
      </c>
      <c r="N46" s="40">
        <v>7078.5974999999989</v>
      </c>
      <c r="O46" s="41">
        <v>108.90000000000002</v>
      </c>
      <c r="P46" s="40">
        <v>108.90150000000001</v>
      </c>
      <c r="Q46" s="40">
        <v>108.90150000000001</v>
      </c>
      <c r="R46" s="40">
        <v>108.90150000000001</v>
      </c>
      <c r="S46" s="40">
        <v>108.90150000000001</v>
      </c>
      <c r="T46" s="40">
        <v>108.90150000000001</v>
      </c>
      <c r="U46" s="40">
        <v>108.90150000000001</v>
      </c>
      <c r="V46" s="40">
        <v>108.90150000000001</v>
      </c>
      <c r="W46" s="40">
        <v>108.90150000000001</v>
      </c>
      <c r="X46" s="40">
        <v>108.90150000000001</v>
      </c>
      <c r="Y46" s="40">
        <v>108.90150000000001</v>
      </c>
      <c r="Z46" s="40">
        <v>108.90150000000001</v>
      </c>
      <c r="AA46" s="42">
        <f t="shared" si="1"/>
        <v>7296.3990000000013</v>
      </c>
      <c r="AB46" s="42">
        <v>5771.7794999999987</v>
      </c>
      <c r="AC46" s="43">
        <f>+($D$46*10%)/12</f>
        <v>108.90000000000002</v>
      </c>
      <c r="AD46" s="43">
        <f t="shared" ref="AD46:AN46" si="54">+($D$46*10%)/12</f>
        <v>108.90000000000002</v>
      </c>
      <c r="AE46" s="43">
        <f t="shared" si="54"/>
        <v>108.90000000000002</v>
      </c>
      <c r="AF46" s="43">
        <f t="shared" si="54"/>
        <v>108.90000000000002</v>
      </c>
      <c r="AG46" s="43">
        <f t="shared" si="54"/>
        <v>108.90000000000002</v>
      </c>
      <c r="AH46" s="43">
        <f t="shared" si="54"/>
        <v>108.90000000000002</v>
      </c>
      <c r="AI46" s="43">
        <f t="shared" si="54"/>
        <v>108.90000000000002</v>
      </c>
      <c r="AJ46" s="43">
        <f t="shared" si="54"/>
        <v>108.90000000000002</v>
      </c>
      <c r="AK46" s="43">
        <f t="shared" si="54"/>
        <v>108.90000000000002</v>
      </c>
      <c r="AL46" s="43">
        <f t="shared" si="54"/>
        <v>108.90000000000002</v>
      </c>
      <c r="AM46" s="43">
        <f t="shared" si="54"/>
        <v>108.90000000000002</v>
      </c>
      <c r="AN46" s="43">
        <f t="shared" si="54"/>
        <v>108.90000000000002</v>
      </c>
      <c r="AO46" s="44">
        <f t="shared" si="2"/>
        <v>8603.1990000000005</v>
      </c>
      <c r="AP46" s="44">
        <f t="shared" si="0"/>
        <v>4464.8009999999995</v>
      </c>
      <c r="AQ46" s="43">
        <f t="shared" ref="AQ46:BB46" si="55">+($D$46*10%)/12</f>
        <v>108.90000000000002</v>
      </c>
      <c r="AR46" s="43">
        <f t="shared" si="55"/>
        <v>108.90000000000002</v>
      </c>
      <c r="AS46" s="43">
        <f t="shared" si="55"/>
        <v>108.90000000000002</v>
      </c>
      <c r="AT46" s="43">
        <f t="shared" si="55"/>
        <v>108.90000000000002</v>
      </c>
      <c r="AU46" s="43">
        <f t="shared" si="55"/>
        <v>108.90000000000002</v>
      </c>
      <c r="AV46" s="43">
        <f t="shared" si="55"/>
        <v>108.90000000000002</v>
      </c>
      <c r="AW46" s="43">
        <f t="shared" si="55"/>
        <v>108.90000000000002</v>
      </c>
      <c r="AX46" s="43">
        <f t="shared" si="55"/>
        <v>108.90000000000002</v>
      </c>
      <c r="AY46" s="43">
        <f t="shared" si="55"/>
        <v>108.90000000000002</v>
      </c>
      <c r="AZ46" s="43">
        <f t="shared" si="55"/>
        <v>108.90000000000002</v>
      </c>
      <c r="BA46" s="43">
        <f t="shared" si="55"/>
        <v>108.90000000000002</v>
      </c>
      <c r="BB46" s="43">
        <f t="shared" si="55"/>
        <v>108.90000000000002</v>
      </c>
      <c r="BC46" s="44">
        <f t="shared" si="3"/>
        <v>9909.9989999999998</v>
      </c>
      <c r="BD46" s="44">
        <f t="shared" si="12"/>
        <v>3158.0010000000002</v>
      </c>
    </row>
    <row r="47" spans="1:56" hidden="1" outlineLevel="1" x14ac:dyDescent="0.25">
      <c r="A47" s="34">
        <v>40758</v>
      </c>
      <c r="B47" s="35" t="s">
        <v>93</v>
      </c>
      <c r="C47" s="35" t="s">
        <v>94</v>
      </c>
      <c r="D47" s="37">
        <v>3133.44</v>
      </c>
      <c r="E47" s="38"/>
      <c r="F47" s="38"/>
      <c r="G47" s="38"/>
      <c r="H47" s="38"/>
      <c r="I47" s="38"/>
      <c r="J47" s="38">
        <v>104.44800000000002</v>
      </c>
      <c r="K47" s="37">
        <v>417.79200000000009</v>
      </c>
      <c r="L47" s="38">
        <v>731.13600000000019</v>
      </c>
      <c r="M47" s="38">
        <v>1044.4800000000002</v>
      </c>
      <c r="N47" s="40">
        <v>2010.6180000000002</v>
      </c>
      <c r="O47" s="41">
        <v>26.112000000000005</v>
      </c>
      <c r="P47" s="40">
        <v>26.112000000000005</v>
      </c>
      <c r="Q47" s="40">
        <v>26.112000000000005</v>
      </c>
      <c r="R47" s="40">
        <v>26.112000000000005</v>
      </c>
      <c r="S47" s="40">
        <v>26.112000000000005</v>
      </c>
      <c r="T47" s="40">
        <v>26.112000000000005</v>
      </c>
      <c r="U47" s="40">
        <v>26.112000000000005</v>
      </c>
      <c r="V47" s="40">
        <v>26.112000000000005</v>
      </c>
      <c r="W47" s="40">
        <v>26.112000000000005</v>
      </c>
      <c r="X47" s="40">
        <v>26.112000000000005</v>
      </c>
      <c r="Y47" s="40">
        <v>26.112000000000005</v>
      </c>
      <c r="Z47" s="40">
        <v>26.112000000000005</v>
      </c>
      <c r="AA47" s="42">
        <f t="shared" si="1"/>
        <v>1357.8240000000003</v>
      </c>
      <c r="AB47" s="42">
        <v>1697.2740000000001</v>
      </c>
      <c r="AC47" s="43">
        <f>+($D$47*10%)/12</f>
        <v>26.112000000000005</v>
      </c>
      <c r="AD47" s="43">
        <f t="shared" ref="AD47:AN47" si="56">+($D$47*10%)/12</f>
        <v>26.112000000000005</v>
      </c>
      <c r="AE47" s="43">
        <f t="shared" si="56"/>
        <v>26.112000000000005</v>
      </c>
      <c r="AF47" s="43">
        <f t="shared" si="56"/>
        <v>26.112000000000005</v>
      </c>
      <c r="AG47" s="43">
        <f t="shared" si="56"/>
        <v>26.112000000000005</v>
      </c>
      <c r="AH47" s="43">
        <f t="shared" si="56"/>
        <v>26.112000000000005</v>
      </c>
      <c r="AI47" s="43">
        <f t="shared" si="56"/>
        <v>26.112000000000005</v>
      </c>
      <c r="AJ47" s="43">
        <f t="shared" si="56"/>
        <v>26.112000000000005</v>
      </c>
      <c r="AK47" s="43">
        <f t="shared" si="56"/>
        <v>26.112000000000005</v>
      </c>
      <c r="AL47" s="43">
        <f t="shared" si="56"/>
        <v>26.112000000000005</v>
      </c>
      <c r="AM47" s="43">
        <f t="shared" si="56"/>
        <v>26.112000000000005</v>
      </c>
      <c r="AN47" s="43">
        <f t="shared" si="56"/>
        <v>26.112000000000005</v>
      </c>
      <c r="AO47" s="44">
        <f t="shared" si="2"/>
        <v>1671.1680000000003</v>
      </c>
      <c r="AP47" s="44">
        <f>+D47-AO47</f>
        <v>1462.2719999999997</v>
      </c>
      <c r="AQ47" s="43">
        <f t="shared" ref="AQ47:BB47" si="57">+($D$47*10%)/12</f>
        <v>26.112000000000005</v>
      </c>
      <c r="AR47" s="43">
        <f t="shared" si="57"/>
        <v>26.112000000000005</v>
      </c>
      <c r="AS47" s="43">
        <f t="shared" si="57"/>
        <v>26.112000000000005</v>
      </c>
      <c r="AT47" s="43">
        <f t="shared" si="57"/>
        <v>26.112000000000005</v>
      </c>
      <c r="AU47" s="43">
        <f t="shared" si="57"/>
        <v>26.112000000000005</v>
      </c>
      <c r="AV47" s="43">
        <f t="shared" si="57"/>
        <v>26.112000000000005</v>
      </c>
      <c r="AW47" s="43">
        <f t="shared" si="57"/>
        <v>26.112000000000005</v>
      </c>
      <c r="AX47" s="43">
        <f t="shared" si="57"/>
        <v>26.112000000000005</v>
      </c>
      <c r="AY47" s="43">
        <f t="shared" si="57"/>
        <v>26.112000000000005</v>
      </c>
      <c r="AZ47" s="43">
        <f t="shared" si="57"/>
        <v>26.112000000000005</v>
      </c>
      <c r="BA47" s="43">
        <f t="shared" si="57"/>
        <v>26.112000000000005</v>
      </c>
      <c r="BB47" s="43">
        <f t="shared" si="57"/>
        <v>26.112000000000005</v>
      </c>
      <c r="BC47" s="44">
        <f t="shared" si="3"/>
        <v>1984.5120000000004</v>
      </c>
      <c r="BD47" s="44">
        <f t="shared" si="12"/>
        <v>1148.9279999999997</v>
      </c>
    </row>
    <row r="48" spans="1:56" hidden="1" outlineLevel="1" x14ac:dyDescent="0.25">
      <c r="A48" s="34">
        <v>40758</v>
      </c>
      <c r="B48" s="35" t="s">
        <v>95</v>
      </c>
      <c r="C48" s="35" t="s">
        <v>94</v>
      </c>
      <c r="D48" s="37">
        <v>3133.44</v>
      </c>
      <c r="E48" s="38"/>
      <c r="F48" s="38"/>
      <c r="G48" s="38"/>
      <c r="H48" s="38"/>
      <c r="I48" s="38"/>
      <c r="J48" s="38">
        <v>104.44800000000002</v>
      </c>
      <c r="K48" s="37">
        <v>417.79200000000009</v>
      </c>
      <c r="L48" s="38">
        <v>731.13600000000019</v>
      </c>
      <c r="M48" s="38">
        <v>1044.4800000000002</v>
      </c>
      <c r="N48" s="40">
        <v>2088.96</v>
      </c>
      <c r="O48" s="41">
        <v>26.112000000000005</v>
      </c>
      <c r="P48" s="40">
        <v>26.112000000000005</v>
      </c>
      <c r="Q48" s="40">
        <v>26.112000000000005</v>
      </c>
      <c r="R48" s="40">
        <v>26.112000000000005</v>
      </c>
      <c r="S48" s="40">
        <v>26.112000000000005</v>
      </c>
      <c r="T48" s="40">
        <v>26.112000000000005</v>
      </c>
      <c r="U48" s="40">
        <v>26.112000000000005</v>
      </c>
      <c r="V48" s="40">
        <v>26.112000000000005</v>
      </c>
      <c r="W48" s="40">
        <v>26.112000000000005</v>
      </c>
      <c r="X48" s="40">
        <v>26.112000000000005</v>
      </c>
      <c r="Y48" s="40">
        <v>26.112000000000005</v>
      </c>
      <c r="Z48" s="40">
        <v>26.112000000000005</v>
      </c>
      <c r="AA48" s="42">
        <f t="shared" si="1"/>
        <v>1357.8240000000003</v>
      </c>
      <c r="AB48" s="42">
        <v>1775.6159999999998</v>
      </c>
      <c r="AC48" s="43">
        <f>+($D$48*10%)/12</f>
        <v>26.112000000000005</v>
      </c>
      <c r="AD48" s="43">
        <f t="shared" ref="AD48:AN48" si="58">+($D$48*10%)/12</f>
        <v>26.112000000000005</v>
      </c>
      <c r="AE48" s="43">
        <f t="shared" si="58"/>
        <v>26.112000000000005</v>
      </c>
      <c r="AF48" s="43">
        <f t="shared" si="58"/>
        <v>26.112000000000005</v>
      </c>
      <c r="AG48" s="43">
        <f t="shared" si="58"/>
        <v>26.112000000000005</v>
      </c>
      <c r="AH48" s="43">
        <f t="shared" si="58"/>
        <v>26.112000000000005</v>
      </c>
      <c r="AI48" s="43">
        <f t="shared" si="58"/>
        <v>26.112000000000005</v>
      </c>
      <c r="AJ48" s="43">
        <f t="shared" si="58"/>
        <v>26.112000000000005</v>
      </c>
      <c r="AK48" s="43">
        <f t="shared" si="58"/>
        <v>26.112000000000005</v>
      </c>
      <c r="AL48" s="43">
        <f t="shared" si="58"/>
        <v>26.112000000000005</v>
      </c>
      <c r="AM48" s="43">
        <f t="shared" si="58"/>
        <v>26.112000000000005</v>
      </c>
      <c r="AN48" s="43">
        <f t="shared" si="58"/>
        <v>26.112000000000005</v>
      </c>
      <c r="AO48" s="44">
        <f t="shared" si="2"/>
        <v>1671.1680000000003</v>
      </c>
      <c r="AP48" s="44">
        <f t="shared" si="0"/>
        <v>1462.2719999999997</v>
      </c>
      <c r="AQ48" s="43">
        <f t="shared" ref="AQ48:BB48" si="59">+($D$48*10%)/12</f>
        <v>26.112000000000005</v>
      </c>
      <c r="AR48" s="43">
        <f t="shared" si="59"/>
        <v>26.112000000000005</v>
      </c>
      <c r="AS48" s="43">
        <f t="shared" si="59"/>
        <v>26.112000000000005</v>
      </c>
      <c r="AT48" s="43">
        <f t="shared" si="59"/>
        <v>26.112000000000005</v>
      </c>
      <c r="AU48" s="43">
        <f t="shared" si="59"/>
        <v>26.112000000000005</v>
      </c>
      <c r="AV48" s="43">
        <f t="shared" si="59"/>
        <v>26.112000000000005</v>
      </c>
      <c r="AW48" s="43">
        <f t="shared" si="59"/>
        <v>26.112000000000005</v>
      </c>
      <c r="AX48" s="43">
        <f t="shared" si="59"/>
        <v>26.112000000000005</v>
      </c>
      <c r="AY48" s="43">
        <f t="shared" si="59"/>
        <v>26.112000000000005</v>
      </c>
      <c r="AZ48" s="43">
        <f t="shared" si="59"/>
        <v>26.112000000000005</v>
      </c>
      <c r="BA48" s="43">
        <f t="shared" si="59"/>
        <v>26.112000000000005</v>
      </c>
      <c r="BB48" s="43">
        <f t="shared" si="59"/>
        <v>26.112000000000005</v>
      </c>
      <c r="BC48" s="44">
        <f t="shared" si="3"/>
        <v>1984.5120000000004</v>
      </c>
      <c r="BD48" s="44">
        <f t="shared" si="12"/>
        <v>1148.9279999999997</v>
      </c>
    </row>
    <row r="49" spans="1:56" hidden="1" outlineLevel="1" x14ac:dyDescent="0.25">
      <c r="A49" s="34">
        <v>40764</v>
      </c>
      <c r="B49" s="35" t="s">
        <v>96</v>
      </c>
      <c r="C49" s="35" t="s">
        <v>97</v>
      </c>
      <c r="D49" s="37">
        <v>22425</v>
      </c>
      <c r="E49" s="38"/>
      <c r="F49" s="38"/>
      <c r="G49" s="38"/>
      <c r="H49" s="38"/>
      <c r="I49" s="38"/>
      <c r="J49" s="38">
        <v>747.5</v>
      </c>
      <c r="K49" s="37">
        <v>2990</v>
      </c>
      <c r="L49" s="38">
        <v>5232.5</v>
      </c>
      <c r="M49" s="38">
        <v>7475</v>
      </c>
      <c r="N49" s="40">
        <v>14950</v>
      </c>
      <c r="O49" s="41">
        <v>186.875</v>
      </c>
      <c r="P49" s="40">
        <v>186.875</v>
      </c>
      <c r="Q49" s="40">
        <v>186.875</v>
      </c>
      <c r="R49" s="40">
        <v>186.875</v>
      </c>
      <c r="S49" s="40">
        <v>186.875</v>
      </c>
      <c r="T49" s="40">
        <v>186.875</v>
      </c>
      <c r="U49" s="40">
        <v>186.875</v>
      </c>
      <c r="V49" s="40">
        <v>186.875</v>
      </c>
      <c r="W49" s="40">
        <v>186.875</v>
      </c>
      <c r="X49" s="40">
        <v>186.875</v>
      </c>
      <c r="Y49" s="40">
        <v>186.875</v>
      </c>
      <c r="Z49" s="40">
        <v>186.875</v>
      </c>
      <c r="AA49" s="42">
        <f t="shared" si="1"/>
        <v>9717.5</v>
      </c>
      <c r="AB49" s="42">
        <v>12707.5</v>
      </c>
      <c r="AC49" s="43">
        <f>+($D$49*10%)/12</f>
        <v>186.875</v>
      </c>
      <c r="AD49" s="43">
        <f t="shared" ref="AD49:AN49" si="60">+($D$49*10%)/12</f>
        <v>186.875</v>
      </c>
      <c r="AE49" s="43">
        <f t="shared" si="60"/>
        <v>186.875</v>
      </c>
      <c r="AF49" s="43">
        <f t="shared" si="60"/>
        <v>186.875</v>
      </c>
      <c r="AG49" s="43">
        <f t="shared" si="60"/>
        <v>186.875</v>
      </c>
      <c r="AH49" s="43">
        <f t="shared" si="60"/>
        <v>186.875</v>
      </c>
      <c r="AI49" s="43">
        <f t="shared" si="60"/>
        <v>186.875</v>
      </c>
      <c r="AJ49" s="43">
        <f t="shared" si="60"/>
        <v>186.875</v>
      </c>
      <c r="AK49" s="43">
        <f t="shared" si="60"/>
        <v>186.875</v>
      </c>
      <c r="AL49" s="43">
        <f t="shared" si="60"/>
        <v>186.875</v>
      </c>
      <c r="AM49" s="43">
        <f t="shared" si="60"/>
        <v>186.875</v>
      </c>
      <c r="AN49" s="43">
        <f t="shared" si="60"/>
        <v>186.875</v>
      </c>
      <c r="AO49" s="44">
        <f t="shared" si="2"/>
        <v>11960</v>
      </c>
      <c r="AP49" s="44">
        <f t="shared" si="0"/>
        <v>10465</v>
      </c>
      <c r="AQ49" s="43">
        <f t="shared" ref="AQ49:BB49" si="61">+($D$49*10%)/12</f>
        <v>186.875</v>
      </c>
      <c r="AR49" s="43">
        <f t="shared" si="61"/>
        <v>186.875</v>
      </c>
      <c r="AS49" s="43">
        <f t="shared" si="61"/>
        <v>186.875</v>
      </c>
      <c r="AT49" s="43">
        <f t="shared" si="61"/>
        <v>186.875</v>
      </c>
      <c r="AU49" s="43">
        <f t="shared" si="61"/>
        <v>186.875</v>
      </c>
      <c r="AV49" s="43">
        <f t="shared" si="61"/>
        <v>186.875</v>
      </c>
      <c r="AW49" s="43">
        <f t="shared" si="61"/>
        <v>186.875</v>
      </c>
      <c r="AX49" s="43">
        <f t="shared" si="61"/>
        <v>186.875</v>
      </c>
      <c r="AY49" s="43">
        <f t="shared" si="61"/>
        <v>186.875</v>
      </c>
      <c r="AZ49" s="43">
        <f t="shared" si="61"/>
        <v>186.875</v>
      </c>
      <c r="BA49" s="43">
        <f t="shared" si="61"/>
        <v>186.875</v>
      </c>
      <c r="BB49" s="43">
        <f t="shared" si="61"/>
        <v>186.875</v>
      </c>
      <c r="BC49" s="44">
        <f t="shared" si="3"/>
        <v>14202.5</v>
      </c>
      <c r="BD49" s="44">
        <f t="shared" si="12"/>
        <v>8222.5</v>
      </c>
    </row>
    <row r="50" spans="1:56" hidden="1" outlineLevel="1" x14ac:dyDescent="0.25">
      <c r="A50" s="34">
        <v>40771</v>
      </c>
      <c r="B50" s="35" t="s">
        <v>98</v>
      </c>
      <c r="C50" s="35" t="s">
        <v>99</v>
      </c>
      <c r="D50" s="37">
        <v>2344.84</v>
      </c>
      <c r="E50" s="38"/>
      <c r="F50" s="38"/>
      <c r="G50" s="38"/>
      <c r="H50" s="38"/>
      <c r="I50" s="38"/>
      <c r="J50" s="38">
        <v>78.161333333333346</v>
      </c>
      <c r="K50" s="37">
        <v>312.64533333333338</v>
      </c>
      <c r="L50" s="38">
        <v>547.12933333333342</v>
      </c>
      <c r="M50" s="38">
        <v>781.61333333333346</v>
      </c>
      <c r="N50" s="40">
        <v>1563.2266666666667</v>
      </c>
      <c r="O50" s="41">
        <v>19.540333333333336</v>
      </c>
      <c r="P50" s="40">
        <v>19.540333333333336</v>
      </c>
      <c r="Q50" s="40">
        <v>19.540333333333336</v>
      </c>
      <c r="R50" s="40">
        <v>19.540333333333336</v>
      </c>
      <c r="S50" s="40">
        <v>19.540333333333336</v>
      </c>
      <c r="T50" s="40">
        <v>19.540333333333336</v>
      </c>
      <c r="U50" s="40">
        <v>19.540333333333336</v>
      </c>
      <c r="V50" s="40">
        <v>19.540333333333336</v>
      </c>
      <c r="W50" s="40">
        <v>19.540333333333336</v>
      </c>
      <c r="X50" s="40">
        <v>19.540333333333336</v>
      </c>
      <c r="Y50" s="40">
        <v>19.540333333333336</v>
      </c>
      <c r="Z50" s="40">
        <v>19.540333333333336</v>
      </c>
      <c r="AA50" s="42">
        <f t="shared" si="1"/>
        <v>1016.0973333333335</v>
      </c>
      <c r="AB50" s="42">
        <v>1328.7426666666665</v>
      </c>
      <c r="AC50" s="43">
        <f>+($D$50*10%)/12</f>
        <v>19.540333333333336</v>
      </c>
      <c r="AD50" s="43">
        <f t="shared" ref="AD50:AN50" si="62">+($D$50*10%)/12</f>
        <v>19.540333333333336</v>
      </c>
      <c r="AE50" s="43">
        <f t="shared" si="62"/>
        <v>19.540333333333336</v>
      </c>
      <c r="AF50" s="43">
        <f t="shared" si="62"/>
        <v>19.540333333333336</v>
      </c>
      <c r="AG50" s="43">
        <f t="shared" si="62"/>
        <v>19.540333333333336</v>
      </c>
      <c r="AH50" s="43">
        <f t="shared" si="62"/>
        <v>19.540333333333336</v>
      </c>
      <c r="AI50" s="43">
        <f t="shared" si="62"/>
        <v>19.540333333333336</v>
      </c>
      <c r="AJ50" s="43">
        <f t="shared" si="62"/>
        <v>19.540333333333336</v>
      </c>
      <c r="AK50" s="43">
        <f t="shared" si="62"/>
        <v>19.540333333333336</v>
      </c>
      <c r="AL50" s="43">
        <f t="shared" si="62"/>
        <v>19.540333333333336</v>
      </c>
      <c r="AM50" s="43">
        <f t="shared" si="62"/>
        <v>19.540333333333336</v>
      </c>
      <c r="AN50" s="43">
        <f t="shared" si="62"/>
        <v>19.540333333333336</v>
      </c>
      <c r="AO50" s="44">
        <f t="shared" si="2"/>
        <v>1250.5813333333335</v>
      </c>
      <c r="AP50" s="44">
        <f t="shared" si="0"/>
        <v>1094.2586666666666</v>
      </c>
      <c r="AQ50" s="43">
        <f t="shared" ref="AQ50:BB50" si="63">+($D$50*10%)/12</f>
        <v>19.540333333333336</v>
      </c>
      <c r="AR50" s="43">
        <f t="shared" si="63"/>
        <v>19.540333333333336</v>
      </c>
      <c r="AS50" s="43">
        <f t="shared" si="63"/>
        <v>19.540333333333336</v>
      </c>
      <c r="AT50" s="43">
        <f t="shared" si="63"/>
        <v>19.540333333333336</v>
      </c>
      <c r="AU50" s="43">
        <f t="shared" si="63"/>
        <v>19.540333333333336</v>
      </c>
      <c r="AV50" s="43">
        <f t="shared" si="63"/>
        <v>19.540333333333336</v>
      </c>
      <c r="AW50" s="43">
        <f t="shared" si="63"/>
        <v>19.540333333333336</v>
      </c>
      <c r="AX50" s="43">
        <f t="shared" si="63"/>
        <v>19.540333333333336</v>
      </c>
      <c r="AY50" s="43">
        <f t="shared" si="63"/>
        <v>19.540333333333336</v>
      </c>
      <c r="AZ50" s="43">
        <f t="shared" si="63"/>
        <v>19.540333333333336</v>
      </c>
      <c r="BA50" s="43">
        <f t="shared" si="63"/>
        <v>19.540333333333336</v>
      </c>
      <c r="BB50" s="43">
        <f t="shared" si="63"/>
        <v>19.540333333333336</v>
      </c>
      <c r="BC50" s="44">
        <f t="shared" si="3"/>
        <v>1485.0653333333335</v>
      </c>
      <c r="BD50" s="44">
        <f t="shared" si="12"/>
        <v>859.77466666666669</v>
      </c>
    </row>
    <row r="51" spans="1:56" hidden="1" outlineLevel="1" x14ac:dyDescent="0.25">
      <c r="A51" s="34">
        <v>40778</v>
      </c>
      <c r="B51" s="35" t="s">
        <v>100</v>
      </c>
      <c r="C51" s="35" t="s">
        <v>101</v>
      </c>
      <c r="D51" s="37">
        <v>7880.97</v>
      </c>
      <c r="E51" s="38"/>
      <c r="F51" s="38"/>
      <c r="G51" s="38"/>
      <c r="H51" s="38"/>
      <c r="I51" s="38"/>
      <c r="J51" s="38">
        <v>262.69900000000001</v>
      </c>
      <c r="K51" s="37">
        <v>1050.796</v>
      </c>
      <c r="L51" s="38">
        <v>1838.893</v>
      </c>
      <c r="M51" s="38">
        <v>2626.99</v>
      </c>
      <c r="N51" s="40">
        <v>5253.9800000000005</v>
      </c>
      <c r="O51" s="41">
        <v>65.674750000000003</v>
      </c>
      <c r="P51" s="40">
        <v>65.674750000000003</v>
      </c>
      <c r="Q51" s="40">
        <v>65.674750000000003</v>
      </c>
      <c r="R51" s="40">
        <v>65.674750000000003</v>
      </c>
      <c r="S51" s="40">
        <v>65.674750000000003</v>
      </c>
      <c r="T51" s="40">
        <v>65.674750000000003</v>
      </c>
      <c r="U51" s="40">
        <v>65.674750000000003</v>
      </c>
      <c r="V51" s="40">
        <v>65.674750000000003</v>
      </c>
      <c r="W51" s="40">
        <v>65.674750000000003</v>
      </c>
      <c r="X51" s="40">
        <v>65.674750000000003</v>
      </c>
      <c r="Y51" s="40">
        <v>65.674750000000003</v>
      </c>
      <c r="Z51" s="40">
        <v>65.674750000000003</v>
      </c>
      <c r="AA51" s="42">
        <f t="shared" si="1"/>
        <v>3415.087</v>
      </c>
      <c r="AB51" s="42">
        <v>4465.8829999999998</v>
      </c>
      <c r="AC51" s="43">
        <f>+($D$51*10%)/12</f>
        <v>65.674750000000003</v>
      </c>
      <c r="AD51" s="43">
        <f t="shared" ref="AD51:AN51" si="64">+($D$51*10%)/12</f>
        <v>65.674750000000003</v>
      </c>
      <c r="AE51" s="43">
        <f t="shared" si="64"/>
        <v>65.674750000000003</v>
      </c>
      <c r="AF51" s="43">
        <f t="shared" si="64"/>
        <v>65.674750000000003</v>
      </c>
      <c r="AG51" s="43">
        <f t="shared" si="64"/>
        <v>65.674750000000003</v>
      </c>
      <c r="AH51" s="43">
        <f t="shared" si="64"/>
        <v>65.674750000000003</v>
      </c>
      <c r="AI51" s="43">
        <f t="shared" si="64"/>
        <v>65.674750000000003</v>
      </c>
      <c r="AJ51" s="43">
        <f t="shared" si="64"/>
        <v>65.674750000000003</v>
      </c>
      <c r="AK51" s="43">
        <f t="shared" si="64"/>
        <v>65.674750000000003</v>
      </c>
      <c r="AL51" s="43">
        <f t="shared" si="64"/>
        <v>65.674750000000003</v>
      </c>
      <c r="AM51" s="43">
        <f t="shared" si="64"/>
        <v>65.674750000000003</v>
      </c>
      <c r="AN51" s="43">
        <f t="shared" si="64"/>
        <v>65.674750000000003</v>
      </c>
      <c r="AO51" s="44">
        <f t="shared" si="2"/>
        <v>4203.1840000000002</v>
      </c>
      <c r="AP51" s="44">
        <f t="shared" si="0"/>
        <v>3677.7860000000001</v>
      </c>
      <c r="AQ51" s="43">
        <f t="shared" ref="AQ51:BB51" si="65">+($D$51*10%)/12</f>
        <v>65.674750000000003</v>
      </c>
      <c r="AR51" s="43">
        <f t="shared" si="65"/>
        <v>65.674750000000003</v>
      </c>
      <c r="AS51" s="43">
        <f t="shared" si="65"/>
        <v>65.674750000000003</v>
      </c>
      <c r="AT51" s="43">
        <f t="shared" si="65"/>
        <v>65.674750000000003</v>
      </c>
      <c r="AU51" s="43">
        <f t="shared" si="65"/>
        <v>65.674750000000003</v>
      </c>
      <c r="AV51" s="43">
        <f t="shared" si="65"/>
        <v>65.674750000000003</v>
      </c>
      <c r="AW51" s="43">
        <f t="shared" si="65"/>
        <v>65.674750000000003</v>
      </c>
      <c r="AX51" s="43">
        <f t="shared" si="65"/>
        <v>65.674750000000003</v>
      </c>
      <c r="AY51" s="43">
        <f t="shared" si="65"/>
        <v>65.674750000000003</v>
      </c>
      <c r="AZ51" s="43">
        <f t="shared" si="65"/>
        <v>65.674750000000003</v>
      </c>
      <c r="BA51" s="43">
        <f t="shared" si="65"/>
        <v>65.674750000000003</v>
      </c>
      <c r="BB51" s="43">
        <f t="shared" si="65"/>
        <v>65.674750000000003</v>
      </c>
      <c r="BC51" s="44">
        <f t="shared" si="3"/>
        <v>4991.2809999999999</v>
      </c>
      <c r="BD51" s="44">
        <f t="shared" si="12"/>
        <v>2889.6890000000003</v>
      </c>
    </row>
    <row r="52" spans="1:56" hidden="1" outlineLevel="1" x14ac:dyDescent="0.25">
      <c r="A52" s="34">
        <v>40778</v>
      </c>
      <c r="B52" s="35" t="s">
        <v>102</v>
      </c>
      <c r="C52" s="35" t="s">
        <v>103</v>
      </c>
      <c r="D52" s="37">
        <v>32018.11</v>
      </c>
      <c r="E52" s="38"/>
      <c r="F52" s="38"/>
      <c r="G52" s="38"/>
      <c r="H52" s="38"/>
      <c r="I52" s="38"/>
      <c r="J52" s="38">
        <v>1067.2703333333334</v>
      </c>
      <c r="K52" s="37">
        <v>4269.0813333333335</v>
      </c>
      <c r="L52" s="38">
        <v>7470.8923333333332</v>
      </c>
      <c r="M52" s="38">
        <v>10672.703333333333</v>
      </c>
      <c r="N52" s="40">
        <v>21345.406666666669</v>
      </c>
      <c r="O52" s="41">
        <v>266.81758333333335</v>
      </c>
      <c r="P52" s="40">
        <v>266.81758333333335</v>
      </c>
      <c r="Q52" s="40">
        <v>266.81758333333335</v>
      </c>
      <c r="R52" s="40">
        <v>266.81758333333335</v>
      </c>
      <c r="S52" s="40">
        <v>266.81758333333335</v>
      </c>
      <c r="T52" s="40">
        <v>266.81758333333335</v>
      </c>
      <c r="U52" s="40">
        <v>266.81758333333335</v>
      </c>
      <c r="V52" s="40">
        <v>266.81758333333335</v>
      </c>
      <c r="W52" s="40">
        <v>266.81758333333335</v>
      </c>
      <c r="X52" s="40">
        <v>266.81758333333335</v>
      </c>
      <c r="Y52" s="40">
        <v>266.81758333333335</v>
      </c>
      <c r="Z52" s="40">
        <v>266.81758333333335</v>
      </c>
      <c r="AA52" s="42">
        <f t="shared" si="1"/>
        <v>13874.514333333334</v>
      </c>
      <c r="AB52" s="42">
        <v>18143.595666666668</v>
      </c>
      <c r="AC52" s="43">
        <f>+($D$52*10%)/12</f>
        <v>266.81758333333335</v>
      </c>
      <c r="AD52" s="43">
        <f t="shared" ref="AD52:AN52" si="66">+($D$52*10%)/12</f>
        <v>266.81758333333335</v>
      </c>
      <c r="AE52" s="43">
        <f t="shared" si="66"/>
        <v>266.81758333333335</v>
      </c>
      <c r="AF52" s="43">
        <f t="shared" si="66"/>
        <v>266.81758333333335</v>
      </c>
      <c r="AG52" s="43">
        <f t="shared" si="66"/>
        <v>266.81758333333335</v>
      </c>
      <c r="AH52" s="43">
        <f t="shared" si="66"/>
        <v>266.81758333333335</v>
      </c>
      <c r="AI52" s="43">
        <f t="shared" si="66"/>
        <v>266.81758333333335</v>
      </c>
      <c r="AJ52" s="43">
        <f t="shared" si="66"/>
        <v>266.81758333333335</v>
      </c>
      <c r="AK52" s="43">
        <f t="shared" si="66"/>
        <v>266.81758333333335</v>
      </c>
      <c r="AL52" s="43">
        <f t="shared" si="66"/>
        <v>266.81758333333335</v>
      </c>
      <c r="AM52" s="43">
        <f t="shared" si="66"/>
        <v>266.81758333333335</v>
      </c>
      <c r="AN52" s="43">
        <f t="shared" si="66"/>
        <v>266.81758333333335</v>
      </c>
      <c r="AO52" s="44">
        <f t="shared" si="2"/>
        <v>17076.325333333334</v>
      </c>
      <c r="AP52" s="44">
        <f t="shared" si="0"/>
        <v>14941.784666666666</v>
      </c>
      <c r="AQ52" s="43">
        <f t="shared" ref="AQ52:BB52" si="67">+($D$52*10%)/12</f>
        <v>266.81758333333335</v>
      </c>
      <c r="AR52" s="43">
        <f t="shared" si="67"/>
        <v>266.81758333333335</v>
      </c>
      <c r="AS52" s="43">
        <f t="shared" si="67"/>
        <v>266.81758333333335</v>
      </c>
      <c r="AT52" s="43">
        <f t="shared" si="67"/>
        <v>266.81758333333335</v>
      </c>
      <c r="AU52" s="43">
        <f t="shared" si="67"/>
        <v>266.81758333333335</v>
      </c>
      <c r="AV52" s="43">
        <f t="shared" si="67"/>
        <v>266.81758333333335</v>
      </c>
      <c r="AW52" s="43">
        <f t="shared" si="67"/>
        <v>266.81758333333335</v>
      </c>
      <c r="AX52" s="43">
        <f t="shared" si="67"/>
        <v>266.81758333333335</v>
      </c>
      <c r="AY52" s="43">
        <f t="shared" si="67"/>
        <v>266.81758333333335</v>
      </c>
      <c r="AZ52" s="43">
        <f t="shared" si="67"/>
        <v>266.81758333333335</v>
      </c>
      <c r="BA52" s="43">
        <f t="shared" si="67"/>
        <v>266.81758333333335</v>
      </c>
      <c r="BB52" s="43">
        <f t="shared" si="67"/>
        <v>266.81758333333335</v>
      </c>
      <c r="BC52" s="44">
        <f t="shared" si="3"/>
        <v>20278.136333333336</v>
      </c>
      <c r="BD52" s="44">
        <f t="shared" si="12"/>
        <v>11739.973666666665</v>
      </c>
    </row>
    <row r="53" spans="1:56" hidden="1" outlineLevel="1" x14ac:dyDescent="0.25">
      <c r="A53" s="34">
        <v>40976</v>
      </c>
      <c r="B53" s="35" t="s">
        <v>104</v>
      </c>
      <c r="C53" s="35" t="s">
        <v>105</v>
      </c>
      <c r="D53" s="37">
        <v>12990</v>
      </c>
      <c r="E53" s="38"/>
      <c r="F53" s="38"/>
      <c r="G53" s="38"/>
      <c r="H53" s="38"/>
      <c r="I53" s="38"/>
      <c r="J53" s="38"/>
      <c r="K53" s="37">
        <v>974.25</v>
      </c>
      <c r="L53" s="38">
        <v>2273.25</v>
      </c>
      <c r="M53" s="40">
        <v>3572.25</v>
      </c>
      <c r="N53" s="40">
        <v>9417.75</v>
      </c>
      <c r="O53" s="41">
        <v>108.25</v>
      </c>
      <c r="P53" s="40">
        <v>108.25</v>
      </c>
      <c r="Q53" s="40">
        <v>108.25</v>
      </c>
      <c r="R53" s="40">
        <v>108.25</v>
      </c>
      <c r="S53" s="40">
        <v>108.25</v>
      </c>
      <c r="T53" s="40">
        <v>108.25</v>
      </c>
      <c r="U53" s="40">
        <v>108.25</v>
      </c>
      <c r="V53" s="40">
        <v>108.25</v>
      </c>
      <c r="W53" s="40">
        <v>108.25</v>
      </c>
      <c r="X53" s="40">
        <v>108.25</v>
      </c>
      <c r="Y53" s="40">
        <v>108.25</v>
      </c>
      <c r="Z53" s="40">
        <v>108.25</v>
      </c>
      <c r="AA53" s="42">
        <f t="shared" si="1"/>
        <v>4871.25</v>
      </c>
      <c r="AB53" s="42">
        <v>8118.75</v>
      </c>
      <c r="AC53" s="43">
        <f>+($D$53*10%)/12</f>
        <v>108.25</v>
      </c>
      <c r="AD53" s="43">
        <f t="shared" ref="AD53:AN53" si="68">+($D$53*10%)/12</f>
        <v>108.25</v>
      </c>
      <c r="AE53" s="43">
        <f t="shared" si="68"/>
        <v>108.25</v>
      </c>
      <c r="AF53" s="43">
        <f t="shared" si="68"/>
        <v>108.25</v>
      </c>
      <c r="AG53" s="43">
        <f t="shared" si="68"/>
        <v>108.25</v>
      </c>
      <c r="AH53" s="43">
        <f t="shared" si="68"/>
        <v>108.25</v>
      </c>
      <c r="AI53" s="43">
        <f t="shared" si="68"/>
        <v>108.25</v>
      </c>
      <c r="AJ53" s="43">
        <f t="shared" si="68"/>
        <v>108.25</v>
      </c>
      <c r="AK53" s="43">
        <f t="shared" si="68"/>
        <v>108.25</v>
      </c>
      <c r="AL53" s="43">
        <f t="shared" si="68"/>
        <v>108.25</v>
      </c>
      <c r="AM53" s="43">
        <f t="shared" si="68"/>
        <v>108.25</v>
      </c>
      <c r="AN53" s="43">
        <f t="shared" si="68"/>
        <v>108.25</v>
      </c>
      <c r="AO53" s="44">
        <f t="shared" si="2"/>
        <v>6170.25</v>
      </c>
      <c r="AP53" s="44">
        <f t="shared" si="0"/>
        <v>6819.75</v>
      </c>
      <c r="AQ53" s="43">
        <f t="shared" ref="AQ53:BB53" si="69">+($D$53*10%)/12</f>
        <v>108.25</v>
      </c>
      <c r="AR53" s="43">
        <f t="shared" si="69"/>
        <v>108.25</v>
      </c>
      <c r="AS53" s="43">
        <f t="shared" si="69"/>
        <v>108.25</v>
      </c>
      <c r="AT53" s="43">
        <f t="shared" si="69"/>
        <v>108.25</v>
      </c>
      <c r="AU53" s="43">
        <f t="shared" si="69"/>
        <v>108.25</v>
      </c>
      <c r="AV53" s="43">
        <f t="shared" si="69"/>
        <v>108.25</v>
      </c>
      <c r="AW53" s="43">
        <f t="shared" si="69"/>
        <v>108.25</v>
      </c>
      <c r="AX53" s="43">
        <f t="shared" si="69"/>
        <v>108.25</v>
      </c>
      <c r="AY53" s="43">
        <f t="shared" si="69"/>
        <v>108.25</v>
      </c>
      <c r="AZ53" s="43">
        <f t="shared" si="69"/>
        <v>108.25</v>
      </c>
      <c r="BA53" s="43">
        <f t="shared" si="69"/>
        <v>108.25</v>
      </c>
      <c r="BB53" s="43">
        <f t="shared" si="69"/>
        <v>108.25</v>
      </c>
      <c r="BC53" s="44">
        <f t="shared" si="3"/>
        <v>7469.25</v>
      </c>
      <c r="BD53" s="44">
        <f t="shared" si="12"/>
        <v>5520.75</v>
      </c>
    </row>
    <row r="54" spans="1:56" hidden="1" outlineLevel="1" x14ac:dyDescent="0.25">
      <c r="A54" s="34">
        <v>40999</v>
      </c>
      <c r="B54" s="35" t="s">
        <v>106</v>
      </c>
      <c r="C54" s="35" t="s">
        <v>107</v>
      </c>
      <c r="D54" s="37">
        <v>5975.25</v>
      </c>
      <c r="E54" s="38"/>
      <c r="F54" s="38"/>
      <c r="G54" s="38"/>
      <c r="H54" s="38"/>
      <c r="I54" s="38"/>
      <c r="J54" s="38"/>
      <c r="K54" s="37">
        <v>448.14</v>
      </c>
      <c r="L54" s="38">
        <v>1045.6687499999998</v>
      </c>
      <c r="M54" s="40">
        <v>1643.1937499999999</v>
      </c>
      <c r="N54" s="40">
        <v>4332.0562499999996</v>
      </c>
      <c r="O54" s="41">
        <v>49.793749999999996</v>
      </c>
      <c r="P54" s="40">
        <v>49.793749999999996</v>
      </c>
      <c r="Q54" s="40">
        <v>49.793749999999996</v>
      </c>
      <c r="R54" s="40">
        <v>49.793749999999996</v>
      </c>
      <c r="S54" s="40">
        <v>49.793749999999996</v>
      </c>
      <c r="T54" s="40">
        <v>49.793749999999996</v>
      </c>
      <c r="U54" s="40">
        <v>49.793749999999996</v>
      </c>
      <c r="V54" s="40">
        <v>49.793749999999996</v>
      </c>
      <c r="W54" s="40">
        <v>49.793749999999996</v>
      </c>
      <c r="X54" s="40">
        <v>49.793749999999996</v>
      </c>
      <c r="Y54" s="40">
        <v>49.793749999999996</v>
      </c>
      <c r="Z54" s="40">
        <v>49.793749999999996</v>
      </c>
      <c r="AA54" s="42">
        <f t="shared" si="1"/>
        <v>2240.71875</v>
      </c>
      <c r="AB54" s="42">
        <v>3734.53125</v>
      </c>
      <c r="AC54" s="43">
        <f>+($D$54*10%)/12</f>
        <v>49.793749999999996</v>
      </c>
      <c r="AD54" s="43">
        <f t="shared" ref="AD54:AN54" si="70">+($D$54*10%)/12</f>
        <v>49.793749999999996</v>
      </c>
      <c r="AE54" s="43">
        <f t="shared" si="70"/>
        <v>49.793749999999996</v>
      </c>
      <c r="AF54" s="43">
        <f t="shared" si="70"/>
        <v>49.793749999999996</v>
      </c>
      <c r="AG54" s="43">
        <f t="shared" si="70"/>
        <v>49.793749999999996</v>
      </c>
      <c r="AH54" s="43">
        <f t="shared" si="70"/>
        <v>49.793749999999996</v>
      </c>
      <c r="AI54" s="43">
        <f t="shared" si="70"/>
        <v>49.793749999999996</v>
      </c>
      <c r="AJ54" s="43">
        <f t="shared" si="70"/>
        <v>49.793749999999996</v>
      </c>
      <c r="AK54" s="43">
        <f t="shared" si="70"/>
        <v>49.793749999999996</v>
      </c>
      <c r="AL54" s="43">
        <f t="shared" si="70"/>
        <v>49.793749999999996</v>
      </c>
      <c r="AM54" s="43">
        <f t="shared" si="70"/>
        <v>49.793749999999996</v>
      </c>
      <c r="AN54" s="43">
        <f t="shared" si="70"/>
        <v>49.793749999999996</v>
      </c>
      <c r="AO54" s="44">
        <f t="shared" si="2"/>
        <v>2838.2437500000001</v>
      </c>
      <c r="AP54" s="44">
        <f t="shared" si="0"/>
        <v>3137.0062499999999</v>
      </c>
      <c r="AQ54" s="43">
        <f t="shared" ref="AQ54:BB54" si="71">+($D$54*10%)/12</f>
        <v>49.793749999999996</v>
      </c>
      <c r="AR54" s="43">
        <f t="shared" si="71"/>
        <v>49.793749999999996</v>
      </c>
      <c r="AS54" s="43">
        <f t="shared" si="71"/>
        <v>49.793749999999996</v>
      </c>
      <c r="AT54" s="43">
        <f t="shared" si="71"/>
        <v>49.793749999999996</v>
      </c>
      <c r="AU54" s="43">
        <f t="shared" si="71"/>
        <v>49.793749999999996</v>
      </c>
      <c r="AV54" s="43">
        <f t="shared" si="71"/>
        <v>49.793749999999996</v>
      </c>
      <c r="AW54" s="43">
        <f t="shared" si="71"/>
        <v>49.793749999999996</v>
      </c>
      <c r="AX54" s="43">
        <f t="shared" si="71"/>
        <v>49.793749999999996</v>
      </c>
      <c r="AY54" s="43">
        <f t="shared" si="71"/>
        <v>49.793749999999996</v>
      </c>
      <c r="AZ54" s="43">
        <f t="shared" si="71"/>
        <v>49.793749999999996</v>
      </c>
      <c r="BA54" s="43">
        <f t="shared" si="71"/>
        <v>49.793749999999996</v>
      </c>
      <c r="BB54" s="43">
        <f t="shared" si="71"/>
        <v>49.793749999999996</v>
      </c>
      <c r="BC54" s="44">
        <f t="shared" si="3"/>
        <v>3435.7687500000002</v>
      </c>
      <c r="BD54" s="44">
        <f t="shared" si="12"/>
        <v>2539.4812499999998</v>
      </c>
    </row>
    <row r="55" spans="1:56" hidden="1" outlineLevel="1" x14ac:dyDescent="0.25">
      <c r="A55" s="34">
        <v>40999</v>
      </c>
      <c r="B55" s="35" t="s">
        <v>108</v>
      </c>
      <c r="C55" s="35" t="s">
        <v>109</v>
      </c>
      <c r="D55" s="37">
        <v>27445.46</v>
      </c>
      <c r="E55" s="38"/>
      <c r="F55" s="38"/>
      <c r="G55" s="38"/>
      <c r="H55" s="38"/>
      <c r="I55" s="38"/>
      <c r="J55" s="38"/>
      <c r="K55" s="37">
        <v>2058.41</v>
      </c>
      <c r="L55" s="38">
        <v>4802.9555</v>
      </c>
      <c r="M55" s="38">
        <v>7547.5015000000003</v>
      </c>
      <c r="N55" s="40">
        <v>19897.958500000001</v>
      </c>
      <c r="O55" s="41">
        <v>228.71216666666669</v>
      </c>
      <c r="P55" s="40">
        <v>228.71216666666669</v>
      </c>
      <c r="Q55" s="40">
        <v>228.71216666666669</v>
      </c>
      <c r="R55" s="40">
        <v>228.71216666666669</v>
      </c>
      <c r="S55" s="40">
        <v>228.71216666666669</v>
      </c>
      <c r="T55" s="40">
        <v>228.71216666666669</v>
      </c>
      <c r="U55" s="40">
        <v>228.71216666666669</v>
      </c>
      <c r="V55" s="40">
        <v>228.71216666666669</v>
      </c>
      <c r="W55" s="40">
        <v>228.71216666666669</v>
      </c>
      <c r="X55" s="40">
        <v>228.71216666666669</v>
      </c>
      <c r="Y55" s="40">
        <v>228.71216666666669</v>
      </c>
      <c r="Z55" s="40">
        <v>228.71216666666669</v>
      </c>
      <c r="AA55" s="42">
        <f t="shared" si="1"/>
        <v>10292.047500000001</v>
      </c>
      <c r="AB55" s="42">
        <v>17153.412499999999</v>
      </c>
      <c r="AC55" s="43">
        <f>+($D$55*10%)/12</f>
        <v>228.71216666666669</v>
      </c>
      <c r="AD55" s="43">
        <f t="shared" ref="AD55:AN55" si="72">+($D$55*10%)/12</f>
        <v>228.71216666666669</v>
      </c>
      <c r="AE55" s="43">
        <f t="shared" si="72"/>
        <v>228.71216666666669</v>
      </c>
      <c r="AF55" s="43">
        <f t="shared" si="72"/>
        <v>228.71216666666669</v>
      </c>
      <c r="AG55" s="43">
        <f t="shared" si="72"/>
        <v>228.71216666666669</v>
      </c>
      <c r="AH55" s="43">
        <f t="shared" si="72"/>
        <v>228.71216666666669</v>
      </c>
      <c r="AI55" s="43">
        <f t="shared" si="72"/>
        <v>228.71216666666669</v>
      </c>
      <c r="AJ55" s="43">
        <f t="shared" si="72"/>
        <v>228.71216666666669</v>
      </c>
      <c r="AK55" s="43">
        <f t="shared" si="72"/>
        <v>228.71216666666669</v>
      </c>
      <c r="AL55" s="43">
        <f t="shared" si="72"/>
        <v>228.71216666666669</v>
      </c>
      <c r="AM55" s="43">
        <f t="shared" si="72"/>
        <v>228.71216666666669</v>
      </c>
      <c r="AN55" s="43">
        <f t="shared" si="72"/>
        <v>228.71216666666669</v>
      </c>
      <c r="AO55" s="44">
        <f t="shared" si="2"/>
        <v>13036.593500000001</v>
      </c>
      <c r="AP55" s="44">
        <f t="shared" si="0"/>
        <v>14408.866499999998</v>
      </c>
      <c r="AQ55" s="43">
        <f t="shared" ref="AQ55:BB55" si="73">+($D$55*10%)/12</f>
        <v>228.71216666666669</v>
      </c>
      <c r="AR55" s="43">
        <f t="shared" si="73"/>
        <v>228.71216666666669</v>
      </c>
      <c r="AS55" s="43">
        <f t="shared" si="73"/>
        <v>228.71216666666669</v>
      </c>
      <c r="AT55" s="43">
        <f t="shared" si="73"/>
        <v>228.71216666666669</v>
      </c>
      <c r="AU55" s="43">
        <f t="shared" si="73"/>
        <v>228.71216666666669</v>
      </c>
      <c r="AV55" s="43">
        <f t="shared" si="73"/>
        <v>228.71216666666669</v>
      </c>
      <c r="AW55" s="43">
        <f t="shared" si="73"/>
        <v>228.71216666666669</v>
      </c>
      <c r="AX55" s="43">
        <f t="shared" si="73"/>
        <v>228.71216666666669</v>
      </c>
      <c r="AY55" s="43">
        <f t="shared" si="73"/>
        <v>228.71216666666669</v>
      </c>
      <c r="AZ55" s="43">
        <f t="shared" si="73"/>
        <v>228.71216666666669</v>
      </c>
      <c r="BA55" s="43">
        <f t="shared" si="73"/>
        <v>228.71216666666669</v>
      </c>
      <c r="BB55" s="43">
        <f t="shared" si="73"/>
        <v>228.71216666666669</v>
      </c>
      <c r="BC55" s="44">
        <f t="shared" si="3"/>
        <v>15781.139500000001</v>
      </c>
      <c r="BD55" s="44">
        <f t="shared" si="12"/>
        <v>11664.320499999998</v>
      </c>
    </row>
    <row r="56" spans="1:56" hidden="1" outlineLevel="1" x14ac:dyDescent="0.25">
      <c r="A56" s="34">
        <v>41080</v>
      </c>
      <c r="B56" s="35" t="s">
        <v>110</v>
      </c>
      <c r="C56" s="35" t="s">
        <v>75</v>
      </c>
      <c r="D56" s="37">
        <v>108830.79</v>
      </c>
      <c r="E56" s="38"/>
      <c r="F56" s="38"/>
      <c r="G56" s="38"/>
      <c r="H56" s="38"/>
      <c r="I56" s="38"/>
      <c r="J56" s="38"/>
      <c r="K56" s="37">
        <v>5441.54</v>
      </c>
      <c r="L56" s="38">
        <v>16324.6185</v>
      </c>
      <c r="M56" s="38">
        <v>27207.697500000002</v>
      </c>
      <c r="N56" s="40">
        <v>81623.092499999999</v>
      </c>
      <c r="O56" s="41">
        <v>906.92324999999994</v>
      </c>
      <c r="P56" s="40">
        <v>906.92324999999994</v>
      </c>
      <c r="Q56" s="40">
        <v>906.92324999999994</v>
      </c>
      <c r="R56" s="40">
        <v>906.92324999999994</v>
      </c>
      <c r="S56" s="40">
        <v>906.92324999999994</v>
      </c>
      <c r="T56" s="40">
        <v>906.92324999999994</v>
      </c>
      <c r="U56" s="40">
        <v>906.92324999999994</v>
      </c>
      <c r="V56" s="40">
        <v>906.92324999999994</v>
      </c>
      <c r="W56" s="40">
        <v>906.92324999999994</v>
      </c>
      <c r="X56" s="40">
        <v>906.92324999999994</v>
      </c>
      <c r="Y56" s="40">
        <v>906.92324999999994</v>
      </c>
      <c r="Z56" s="40">
        <v>906.92324999999994</v>
      </c>
      <c r="AA56" s="42">
        <f t="shared" si="1"/>
        <v>38090.7765</v>
      </c>
      <c r="AB56" s="42">
        <v>70740.013500000001</v>
      </c>
      <c r="AC56" s="43">
        <f>+($D$56*10%)/12</f>
        <v>906.92324999999994</v>
      </c>
      <c r="AD56" s="43">
        <f t="shared" ref="AD56:AN56" si="74">+($D$56*10%)/12</f>
        <v>906.92324999999994</v>
      </c>
      <c r="AE56" s="43">
        <f t="shared" si="74"/>
        <v>906.92324999999994</v>
      </c>
      <c r="AF56" s="43">
        <f t="shared" si="74"/>
        <v>906.92324999999994</v>
      </c>
      <c r="AG56" s="43">
        <f t="shared" si="74"/>
        <v>906.92324999999994</v>
      </c>
      <c r="AH56" s="43">
        <f t="shared" si="74"/>
        <v>906.92324999999994</v>
      </c>
      <c r="AI56" s="43">
        <f t="shared" si="74"/>
        <v>906.92324999999994</v>
      </c>
      <c r="AJ56" s="43">
        <f t="shared" si="74"/>
        <v>906.92324999999994</v>
      </c>
      <c r="AK56" s="43">
        <f t="shared" si="74"/>
        <v>906.92324999999994</v>
      </c>
      <c r="AL56" s="43">
        <f t="shared" si="74"/>
        <v>906.92324999999994</v>
      </c>
      <c r="AM56" s="43">
        <f t="shared" si="74"/>
        <v>906.92324999999994</v>
      </c>
      <c r="AN56" s="43">
        <f t="shared" si="74"/>
        <v>906.92324999999994</v>
      </c>
      <c r="AO56" s="44">
        <f t="shared" si="2"/>
        <v>48973.855499999998</v>
      </c>
      <c r="AP56" s="44">
        <f t="shared" si="0"/>
        <v>59856.934499999996</v>
      </c>
      <c r="AQ56" s="43">
        <f t="shared" ref="AQ56:BB56" si="75">+($D$56*10%)/12</f>
        <v>906.92324999999994</v>
      </c>
      <c r="AR56" s="43">
        <f t="shared" si="75"/>
        <v>906.92324999999994</v>
      </c>
      <c r="AS56" s="43">
        <f t="shared" si="75"/>
        <v>906.92324999999994</v>
      </c>
      <c r="AT56" s="43">
        <f t="shared" si="75"/>
        <v>906.92324999999994</v>
      </c>
      <c r="AU56" s="43">
        <f t="shared" si="75"/>
        <v>906.92324999999994</v>
      </c>
      <c r="AV56" s="43">
        <f t="shared" si="75"/>
        <v>906.92324999999994</v>
      </c>
      <c r="AW56" s="43">
        <f t="shared" si="75"/>
        <v>906.92324999999994</v>
      </c>
      <c r="AX56" s="43">
        <f t="shared" si="75"/>
        <v>906.92324999999994</v>
      </c>
      <c r="AY56" s="43">
        <f t="shared" si="75"/>
        <v>906.92324999999994</v>
      </c>
      <c r="AZ56" s="43">
        <f t="shared" si="75"/>
        <v>906.92324999999994</v>
      </c>
      <c r="BA56" s="43">
        <f t="shared" si="75"/>
        <v>906.92324999999994</v>
      </c>
      <c r="BB56" s="43">
        <f t="shared" si="75"/>
        <v>906.92324999999994</v>
      </c>
      <c r="BC56" s="44">
        <f t="shared" si="3"/>
        <v>59856.934499999996</v>
      </c>
      <c r="BD56" s="44">
        <f t="shared" si="12"/>
        <v>48973.855499999998</v>
      </c>
    </row>
    <row r="57" spans="1:56" hidden="1" outlineLevel="1" x14ac:dyDescent="0.25">
      <c r="A57" s="34">
        <v>41199</v>
      </c>
      <c r="B57" s="35" t="s">
        <v>111</v>
      </c>
      <c r="C57" s="35" t="s">
        <v>112</v>
      </c>
      <c r="D57" s="37">
        <v>12000</v>
      </c>
      <c r="E57" s="38"/>
      <c r="F57" s="38"/>
      <c r="G57" s="38"/>
      <c r="H57" s="38"/>
      <c r="I57" s="38"/>
      <c r="J57" s="38"/>
      <c r="K57" s="37">
        <v>200</v>
      </c>
      <c r="L57" s="38">
        <v>1400</v>
      </c>
      <c r="M57" s="40">
        <v>2600</v>
      </c>
      <c r="N57" s="40">
        <v>9400</v>
      </c>
      <c r="O57" s="41">
        <v>100</v>
      </c>
      <c r="P57" s="40">
        <v>100</v>
      </c>
      <c r="Q57" s="40">
        <v>100</v>
      </c>
      <c r="R57" s="40">
        <v>100</v>
      </c>
      <c r="S57" s="40">
        <v>100</v>
      </c>
      <c r="T57" s="40">
        <v>100</v>
      </c>
      <c r="U57" s="40">
        <v>100</v>
      </c>
      <c r="V57" s="40">
        <v>100</v>
      </c>
      <c r="W57" s="40">
        <v>100</v>
      </c>
      <c r="X57" s="40">
        <v>100</v>
      </c>
      <c r="Y57" s="40">
        <v>100</v>
      </c>
      <c r="Z57" s="40">
        <v>100</v>
      </c>
      <c r="AA57" s="42">
        <f t="shared" si="1"/>
        <v>3800</v>
      </c>
      <c r="AB57" s="42">
        <v>8200</v>
      </c>
      <c r="AC57" s="43">
        <f>+($D$57*10%)/12</f>
        <v>100</v>
      </c>
      <c r="AD57" s="43">
        <f t="shared" ref="AD57:AN57" si="76">+($D$57*10%)/12</f>
        <v>100</v>
      </c>
      <c r="AE57" s="43">
        <f t="shared" si="76"/>
        <v>100</v>
      </c>
      <c r="AF57" s="43">
        <f t="shared" si="76"/>
        <v>100</v>
      </c>
      <c r="AG57" s="43">
        <f t="shared" si="76"/>
        <v>100</v>
      </c>
      <c r="AH57" s="43">
        <f t="shared" si="76"/>
        <v>100</v>
      </c>
      <c r="AI57" s="43">
        <f t="shared" si="76"/>
        <v>100</v>
      </c>
      <c r="AJ57" s="43">
        <f t="shared" si="76"/>
        <v>100</v>
      </c>
      <c r="AK57" s="43">
        <f t="shared" si="76"/>
        <v>100</v>
      </c>
      <c r="AL57" s="43">
        <f t="shared" si="76"/>
        <v>100</v>
      </c>
      <c r="AM57" s="43">
        <f t="shared" si="76"/>
        <v>100</v>
      </c>
      <c r="AN57" s="43">
        <f t="shared" si="76"/>
        <v>100</v>
      </c>
      <c r="AO57" s="44">
        <f t="shared" si="2"/>
        <v>5000</v>
      </c>
      <c r="AP57" s="44">
        <f t="shared" si="0"/>
        <v>7000</v>
      </c>
      <c r="AQ57" s="43">
        <f t="shared" ref="AQ57:BB57" si="77">+($D$57*10%)/12</f>
        <v>100</v>
      </c>
      <c r="AR57" s="43">
        <f t="shared" si="77"/>
        <v>100</v>
      </c>
      <c r="AS57" s="43">
        <f t="shared" si="77"/>
        <v>100</v>
      </c>
      <c r="AT57" s="43">
        <f t="shared" si="77"/>
        <v>100</v>
      </c>
      <c r="AU57" s="43">
        <f t="shared" si="77"/>
        <v>100</v>
      </c>
      <c r="AV57" s="43">
        <f t="shared" si="77"/>
        <v>100</v>
      </c>
      <c r="AW57" s="43">
        <f t="shared" si="77"/>
        <v>100</v>
      </c>
      <c r="AX57" s="43">
        <f t="shared" si="77"/>
        <v>100</v>
      </c>
      <c r="AY57" s="43">
        <f t="shared" si="77"/>
        <v>100</v>
      </c>
      <c r="AZ57" s="43">
        <f t="shared" si="77"/>
        <v>100</v>
      </c>
      <c r="BA57" s="43">
        <f t="shared" si="77"/>
        <v>100</v>
      </c>
      <c r="BB57" s="43">
        <f t="shared" si="77"/>
        <v>100</v>
      </c>
      <c r="BC57" s="44">
        <f t="shared" si="3"/>
        <v>6200</v>
      </c>
      <c r="BD57" s="44">
        <f t="shared" si="12"/>
        <v>5800</v>
      </c>
    </row>
    <row r="58" spans="1:56" hidden="1" outlineLevel="1" x14ac:dyDescent="0.25">
      <c r="A58" s="34">
        <v>41303</v>
      </c>
      <c r="B58" s="35" t="s">
        <v>113</v>
      </c>
      <c r="C58" s="35" t="s">
        <v>114</v>
      </c>
      <c r="D58" s="39">
        <v>14630</v>
      </c>
      <c r="E58" s="38"/>
      <c r="F58" s="38"/>
      <c r="G58" s="38"/>
      <c r="H58" s="38"/>
      <c r="I58" s="38"/>
      <c r="J58" s="38"/>
      <c r="K58" s="38"/>
      <c r="L58" s="38">
        <v>1341.08</v>
      </c>
      <c r="M58" s="40">
        <v>2804.0833333333335</v>
      </c>
      <c r="N58" s="40">
        <v>11825.916666666666</v>
      </c>
      <c r="O58" s="41">
        <v>121.91666666666667</v>
      </c>
      <c r="P58" s="40">
        <v>121.91666666666667</v>
      </c>
      <c r="Q58" s="40">
        <v>121.91666666666667</v>
      </c>
      <c r="R58" s="40">
        <v>121.91666666666667</v>
      </c>
      <c r="S58" s="40">
        <v>121.91666666666667</v>
      </c>
      <c r="T58" s="40">
        <v>121.91666666666667</v>
      </c>
      <c r="U58" s="40">
        <v>121.91666666666667</v>
      </c>
      <c r="V58" s="40">
        <v>121.91666666666667</v>
      </c>
      <c r="W58" s="40">
        <v>121.91666666666667</v>
      </c>
      <c r="X58" s="40">
        <v>121.91666666666667</v>
      </c>
      <c r="Y58" s="40">
        <v>121.91666666666667</v>
      </c>
      <c r="Z58" s="40">
        <v>121.91666666666667</v>
      </c>
      <c r="AA58" s="42">
        <f t="shared" si="1"/>
        <v>4267.0833333333339</v>
      </c>
      <c r="AB58" s="42">
        <v>10362.916666666666</v>
      </c>
      <c r="AC58" s="43">
        <f>+($D$58*10%)/12</f>
        <v>121.91666666666667</v>
      </c>
      <c r="AD58" s="43">
        <f t="shared" ref="AD58:AN58" si="78">+($D$58*10%)/12</f>
        <v>121.91666666666667</v>
      </c>
      <c r="AE58" s="43">
        <f t="shared" si="78"/>
        <v>121.91666666666667</v>
      </c>
      <c r="AF58" s="43">
        <f t="shared" si="78"/>
        <v>121.91666666666667</v>
      </c>
      <c r="AG58" s="43">
        <f t="shared" si="78"/>
        <v>121.91666666666667</v>
      </c>
      <c r="AH58" s="43">
        <f t="shared" si="78"/>
        <v>121.91666666666667</v>
      </c>
      <c r="AI58" s="43">
        <f t="shared" si="78"/>
        <v>121.91666666666667</v>
      </c>
      <c r="AJ58" s="43">
        <f t="shared" si="78"/>
        <v>121.91666666666667</v>
      </c>
      <c r="AK58" s="43">
        <f t="shared" si="78"/>
        <v>121.91666666666667</v>
      </c>
      <c r="AL58" s="43">
        <f t="shared" si="78"/>
        <v>121.91666666666667</v>
      </c>
      <c r="AM58" s="43">
        <f t="shared" si="78"/>
        <v>121.91666666666667</v>
      </c>
      <c r="AN58" s="43">
        <f t="shared" si="78"/>
        <v>121.91666666666667</v>
      </c>
      <c r="AO58" s="44">
        <f t="shared" si="2"/>
        <v>5730.0833333333339</v>
      </c>
      <c r="AP58" s="44">
        <f t="shared" si="0"/>
        <v>8899.9166666666661</v>
      </c>
      <c r="AQ58" s="43">
        <f t="shared" ref="AQ58:BB58" si="79">+($D$58*10%)/12</f>
        <v>121.91666666666667</v>
      </c>
      <c r="AR58" s="43">
        <f t="shared" si="79"/>
        <v>121.91666666666667</v>
      </c>
      <c r="AS58" s="43">
        <f t="shared" si="79"/>
        <v>121.91666666666667</v>
      </c>
      <c r="AT58" s="43">
        <f t="shared" si="79"/>
        <v>121.91666666666667</v>
      </c>
      <c r="AU58" s="43">
        <f t="shared" si="79"/>
        <v>121.91666666666667</v>
      </c>
      <c r="AV58" s="43">
        <f t="shared" si="79"/>
        <v>121.91666666666667</v>
      </c>
      <c r="AW58" s="43">
        <f t="shared" si="79"/>
        <v>121.91666666666667</v>
      </c>
      <c r="AX58" s="43">
        <f t="shared" si="79"/>
        <v>121.91666666666667</v>
      </c>
      <c r="AY58" s="43">
        <f t="shared" si="79"/>
        <v>121.91666666666667</v>
      </c>
      <c r="AZ58" s="43">
        <f t="shared" si="79"/>
        <v>121.91666666666667</v>
      </c>
      <c r="BA58" s="43">
        <f t="shared" si="79"/>
        <v>121.91666666666667</v>
      </c>
      <c r="BB58" s="43">
        <f t="shared" si="79"/>
        <v>121.91666666666667</v>
      </c>
      <c r="BC58" s="44">
        <f t="shared" si="3"/>
        <v>7193.0833333333339</v>
      </c>
      <c r="BD58" s="44">
        <f t="shared" si="12"/>
        <v>7436.9166666666661</v>
      </c>
    </row>
    <row r="59" spans="1:56" hidden="1" outlineLevel="1" x14ac:dyDescent="0.25">
      <c r="A59" s="34">
        <v>41303</v>
      </c>
      <c r="B59" s="35" t="s">
        <v>115</v>
      </c>
      <c r="C59" s="35" t="s">
        <v>116</v>
      </c>
      <c r="D59" s="39">
        <v>7560</v>
      </c>
      <c r="E59" s="38"/>
      <c r="F59" s="38"/>
      <c r="G59" s="38"/>
      <c r="H59" s="38"/>
      <c r="I59" s="38"/>
      <c r="J59" s="38"/>
      <c r="K59" s="38"/>
      <c r="L59" s="38">
        <v>693</v>
      </c>
      <c r="M59" s="40">
        <v>1449</v>
      </c>
      <c r="N59" s="40">
        <v>6111</v>
      </c>
      <c r="O59" s="41">
        <v>63</v>
      </c>
      <c r="P59" s="40">
        <v>63</v>
      </c>
      <c r="Q59" s="40">
        <v>63</v>
      </c>
      <c r="R59" s="40">
        <v>63</v>
      </c>
      <c r="S59" s="40">
        <v>63</v>
      </c>
      <c r="T59" s="40">
        <v>63</v>
      </c>
      <c r="U59" s="40">
        <v>63</v>
      </c>
      <c r="V59" s="40">
        <v>63</v>
      </c>
      <c r="W59" s="40">
        <v>63</v>
      </c>
      <c r="X59" s="40">
        <v>63</v>
      </c>
      <c r="Y59" s="40">
        <v>63</v>
      </c>
      <c r="Z59" s="40">
        <v>63</v>
      </c>
      <c r="AA59" s="42">
        <f t="shared" si="1"/>
        <v>2205</v>
      </c>
      <c r="AB59" s="42">
        <v>5355</v>
      </c>
      <c r="AC59" s="43">
        <f>+($D$59*10%)/12</f>
        <v>63</v>
      </c>
      <c r="AD59" s="43">
        <f t="shared" ref="AD59:AN59" si="80">+($D$59*10%)/12</f>
        <v>63</v>
      </c>
      <c r="AE59" s="43">
        <f t="shared" si="80"/>
        <v>63</v>
      </c>
      <c r="AF59" s="43">
        <f t="shared" si="80"/>
        <v>63</v>
      </c>
      <c r="AG59" s="43">
        <f t="shared" si="80"/>
        <v>63</v>
      </c>
      <c r="AH59" s="43">
        <f t="shared" si="80"/>
        <v>63</v>
      </c>
      <c r="AI59" s="43">
        <f t="shared" si="80"/>
        <v>63</v>
      </c>
      <c r="AJ59" s="43">
        <f t="shared" si="80"/>
        <v>63</v>
      </c>
      <c r="AK59" s="43">
        <f t="shared" si="80"/>
        <v>63</v>
      </c>
      <c r="AL59" s="43">
        <f t="shared" si="80"/>
        <v>63</v>
      </c>
      <c r="AM59" s="43">
        <f t="shared" si="80"/>
        <v>63</v>
      </c>
      <c r="AN59" s="43">
        <f t="shared" si="80"/>
        <v>63</v>
      </c>
      <c r="AO59" s="44">
        <f t="shared" si="2"/>
        <v>2961</v>
      </c>
      <c r="AP59" s="44">
        <f t="shared" si="0"/>
        <v>4599</v>
      </c>
      <c r="AQ59" s="43">
        <f t="shared" ref="AQ59:BB59" si="81">+($D$59*10%)/12</f>
        <v>63</v>
      </c>
      <c r="AR59" s="43">
        <f t="shared" si="81"/>
        <v>63</v>
      </c>
      <c r="AS59" s="43">
        <f t="shared" si="81"/>
        <v>63</v>
      </c>
      <c r="AT59" s="43">
        <f t="shared" si="81"/>
        <v>63</v>
      </c>
      <c r="AU59" s="43">
        <f t="shared" si="81"/>
        <v>63</v>
      </c>
      <c r="AV59" s="43">
        <f t="shared" si="81"/>
        <v>63</v>
      </c>
      <c r="AW59" s="43">
        <f t="shared" si="81"/>
        <v>63</v>
      </c>
      <c r="AX59" s="43">
        <f t="shared" si="81"/>
        <v>63</v>
      </c>
      <c r="AY59" s="43">
        <f t="shared" si="81"/>
        <v>63</v>
      </c>
      <c r="AZ59" s="43">
        <f t="shared" si="81"/>
        <v>63</v>
      </c>
      <c r="BA59" s="43">
        <f t="shared" si="81"/>
        <v>63</v>
      </c>
      <c r="BB59" s="43">
        <f t="shared" si="81"/>
        <v>63</v>
      </c>
      <c r="BC59" s="44">
        <f t="shared" si="3"/>
        <v>3717</v>
      </c>
      <c r="BD59" s="44">
        <f t="shared" si="12"/>
        <v>3843</v>
      </c>
    </row>
    <row r="60" spans="1:56" hidden="1" outlineLevel="1" x14ac:dyDescent="0.25">
      <c r="A60" s="34">
        <v>41360</v>
      </c>
      <c r="B60" s="35" t="s">
        <v>117</v>
      </c>
      <c r="C60" s="35" t="s">
        <v>118</v>
      </c>
      <c r="D60" s="39">
        <v>10171</v>
      </c>
      <c r="E60" s="38"/>
      <c r="F60" s="38"/>
      <c r="G60" s="38"/>
      <c r="H60" s="38"/>
      <c r="I60" s="38"/>
      <c r="J60" s="38"/>
      <c r="K60" s="38"/>
      <c r="L60" s="38">
        <v>762.83</v>
      </c>
      <c r="M60" s="40">
        <v>1779.93</v>
      </c>
      <c r="N60" s="40">
        <v>8391.07</v>
      </c>
      <c r="O60" s="41">
        <v>84.75833333333334</v>
      </c>
      <c r="P60" s="40">
        <v>84.75833333333334</v>
      </c>
      <c r="Q60" s="40">
        <v>84.75833333333334</v>
      </c>
      <c r="R60" s="40">
        <v>84.75833333333334</v>
      </c>
      <c r="S60" s="40">
        <v>84.75833333333334</v>
      </c>
      <c r="T60" s="40">
        <v>84.75833333333334</v>
      </c>
      <c r="U60" s="40">
        <v>84.75833333333334</v>
      </c>
      <c r="V60" s="40">
        <v>84.75833333333334</v>
      </c>
      <c r="W60" s="40">
        <v>84.75833333333334</v>
      </c>
      <c r="X60" s="40">
        <v>84.75833333333334</v>
      </c>
      <c r="Y60" s="40">
        <v>84.75833333333334</v>
      </c>
      <c r="Z60" s="40">
        <v>84.75833333333334</v>
      </c>
      <c r="AA60" s="42">
        <f t="shared" si="1"/>
        <v>2797.03</v>
      </c>
      <c r="AB60" s="42">
        <v>7373.9699999999993</v>
      </c>
      <c r="AC60" s="43">
        <f>+($D$60*10%)/12</f>
        <v>84.75833333333334</v>
      </c>
      <c r="AD60" s="43">
        <f t="shared" ref="AD60:AN60" si="82">+($D$60*10%)/12</f>
        <v>84.75833333333334</v>
      </c>
      <c r="AE60" s="43">
        <f t="shared" si="82"/>
        <v>84.75833333333334</v>
      </c>
      <c r="AF60" s="43">
        <f t="shared" si="82"/>
        <v>84.75833333333334</v>
      </c>
      <c r="AG60" s="43">
        <f t="shared" si="82"/>
        <v>84.75833333333334</v>
      </c>
      <c r="AH60" s="43">
        <f t="shared" si="82"/>
        <v>84.75833333333334</v>
      </c>
      <c r="AI60" s="43">
        <f t="shared" si="82"/>
        <v>84.75833333333334</v>
      </c>
      <c r="AJ60" s="43">
        <f t="shared" si="82"/>
        <v>84.75833333333334</v>
      </c>
      <c r="AK60" s="43">
        <f t="shared" si="82"/>
        <v>84.75833333333334</v>
      </c>
      <c r="AL60" s="43">
        <f t="shared" si="82"/>
        <v>84.75833333333334</v>
      </c>
      <c r="AM60" s="43">
        <f t="shared" si="82"/>
        <v>84.75833333333334</v>
      </c>
      <c r="AN60" s="43">
        <f t="shared" si="82"/>
        <v>84.75833333333334</v>
      </c>
      <c r="AO60" s="44">
        <f t="shared" si="2"/>
        <v>3814.13</v>
      </c>
      <c r="AP60" s="44">
        <f t="shared" si="0"/>
        <v>6356.87</v>
      </c>
      <c r="AQ60" s="43">
        <f t="shared" ref="AQ60:BB60" si="83">+($D$60*10%)/12</f>
        <v>84.75833333333334</v>
      </c>
      <c r="AR60" s="43">
        <f t="shared" si="83"/>
        <v>84.75833333333334</v>
      </c>
      <c r="AS60" s="43">
        <f t="shared" si="83"/>
        <v>84.75833333333334</v>
      </c>
      <c r="AT60" s="43">
        <f t="shared" si="83"/>
        <v>84.75833333333334</v>
      </c>
      <c r="AU60" s="43">
        <f t="shared" si="83"/>
        <v>84.75833333333334</v>
      </c>
      <c r="AV60" s="43">
        <f t="shared" si="83"/>
        <v>84.75833333333334</v>
      </c>
      <c r="AW60" s="43">
        <f t="shared" si="83"/>
        <v>84.75833333333334</v>
      </c>
      <c r="AX60" s="43">
        <f t="shared" si="83"/>
        <v>84.75833333333334</v>
      </c>
      <c r="AY60" s="43">
        <f t="shared" si="83"/>
        <v>84.75833333333334</v>
      </c>
      <c r="AZ60" s="43">
        <f t="shared" si="83"/>
        <v>84.75833333333334</v>
      </c>
      <c r="BA60" s="43">
        <f t="shared" si="83"/>
        <v>84.75833333333334</v>
      </c>
      <c r="BB60" s="43">
        <f t="shared" si="83"/>
        <v>84.75833333333334</v>
      </c>
      <c r="BC60" s="44">
        <f t="shared" si="3"/>
        <v>4831.2300000000005</v>
      </c>
      <c r="BD60" s="44">
        <f t="shared" si="12"/>
        <v>5339.7699999999995</v>
      </c>
    </row>
    <row r="61" spans="1:56" hidden="1" outlineLevel="1" x14ac:dyDescent="0.25">
      <c r="A61" s="34">
        <v>41753</v>
      </c>
      <c r="B61" s="35" t="s">
        <v>119</v>
      </c>
      <c r="C61" s="35" t="s">
        <v>120</v>
      </c>
      <c r="D61" s="39">
        <v>26470</v>
      </c>
      <c r="E61" s="38"/>
      <c r="F61" s="38"/>
      <c r="G61" s="38"/>
      <c r="H61" s="38"/>
      <c r="I61" s="38"/>
      <c r="J61" s="38"/>
      <c r="K61" s="38"/>
      <c r="L61" s="38"/>
      <c r="M61" s="40">
        <v>1764.67</v>
      </c>
      <c r="N61" s="40">
        <v>24705.33</v>
      </c>
      <c r="O61" s="41">
        <v>220.58333333333334</v>
      </c>
      <c r="P61" s="40">
        <v>220.58333333333334</v>
      </c>
      <c r="Q61" s="40">
        <v>220.58333333333334</v>
      </c>
      <c r="R61" s="40">
        <v>220.58333333333334</v>
      </c>
      <c r="S61" s="40">
        <v>220.58333333333334</v>
      </c>
      <c r="T61" s="40">
        <v>220.58333333333334</v>
      </c>
      <c r="U61" s="40">
        <v>220.58333333333334</v>
      </c>
      <c r="V61" s="40">
        <v>220.58333333333334</v>
      </c>
      <c r="W61" s="40">
        <v>220.58333333333334</v>
      </c>
      <c r="X61" s="40">
        <v>220.58333333333334</v>
      </c>
      <c r="Y61" s="40">
        <v>220.58333333333334</v>
      </c>
      <c r="Z61" s="40">
        <v>220.58333333333334</v>
      </c>
      <c r="AA61" s="42">
        <f t="shared" si="1"/>
        <v>4411.67</v>
      </c>
      <c r="AB61" s="42">
        <v>22058.33</v>
      </c>
      <c r="AC61" s="43">
        <f>+($D$61*10%)/12</f>
        <v>220.58333333333334</v>
      </c>
      <c r="AD61" s="43">
        <f t="shared" ref="AD61:AN61" si="84">+($D$61*10%)/12</f>
        <v>220.58333333333334</v>
      </c>
      <c r="AE61" s="43">
        <f t="shared" si="84"/>
        <v>220.58333333333334</v>
      </c>
      <c r="AF61" s="43">
        <f t="shared" si="84"/>
        <v>220.58333333333334</v>
      </c>
      <c r="AG61" s="43">
        <f t="shared" si="84"/>
        <v>220.58333333333334</v>
      </c>
      <c r="AH61" s="43">
        <f t="shared" si="84"/>
        <v>220.58333333333334</v>
      </c>
      <c r="AI61" s="43">
        <f t="shared" si="84"/>
        <v>220.58333333333334</v>
      </c>
      <c r="AJ61" s="43">
        <f t="shared" si="84"/>
        <v>220.58333333333334</v>
      </c>
      <c r="AK61" s="43">
        <f t="shared" si="84"/>
        <v>220.58333333333334</v>
      </c>
      <c r="AL61" s="43">
        <f t="shared" si="84"/>
        <v>220.58333333333334</v>
      </c>
      <c r="AM61" s="43">
        <f t="shared" si="84"/>
        <v>220.58333333333334</v>
      </c>
      <c r="AN61" s="43">
        <f t="shared" si="84"/>
        <v>220.58333333333334</v>
      </c>
      <c r="AO61" s="44">
        <f t="shared" si="2"/>
        <v>7058.67</v>
      </c>
      <c r="AP61" s="44">
        <f t="shared" si="0"/>
        <v>19411.330000000002</v>
      </c>
      <c r="AQ61" s="43">
        <f t="shared" ref="AQ61:BB61" si="85">+($D$61*10%)/12</f>
        <v>220.58333333333334</v>
      </c>
      <c r="AR61" s="43">
        <f t="shared" si="85"/>
        <v>220.58333333333334</v>
      </c>
      <c r="AS61" s="43">
        <f t="shared" si="85"/>
        <v>220.58333333333334</v>
      </c>
      <c r="AT61" s="43">
        <f t="shared" si="85"/>
        <v>220.58333333333334</v>
      </c>
      <c r="AU61" s="43">
        <f t="shared" si="85"/>
        <v>220.58333333333334</v>
      </c>
      <c r="AV61" s="43">
        <f t="shared" si="85"/>
        <v>220.58333333333334</v>
      </c>
      <c r="AW61" s="43">
        <f t="shared" si="85"/>
        <v>220.58333333333334</v>
      </c>
      <c r="AX61" s="43">
        <f t="shared" si="85"/>
        <v>220.58333333333334</v>
      </c>
      <c r="AY61" s="43">
        <f t="shared" si="85"/>
        <v>220.58333333333334</v>
      </c>
      <c r="AZ61" s="43">
        <f t="shared" si="85"/>
        <v>220.58333333333334</v>
      </c>
      <c r="BA61" s="43">
        <f t="shared" si="85"/>
        <v>220.58333333333334</v>
      </c>
      <c r="BB61" s="43">
        <f t="shared" si="85"/>
        <v>220.58333333333334</v>
      </c>
      <c r="BC61" s="44">
        <f t="shared" si="3"/>
        <v>9705.67</v>
      </c>
      <c r="BD61" s="44">
        <f t="shared" si="12"/>
        <v>16764.330000000002</v>
      </c>
    </row>
    <row r="62" spans="1:56" hidden="1" outlineLevel="1" x14ac:dyDescent="0.25">
      <c r="A62" s="34">
        <v>41962</v>
      </c>
      <c r="B62" s="35" t="s">
        <v>121</v>
      </c>
      <c r="C62" s="35" t="s">
        <v>122</v>
      </c>
      <c r="D62" s="39">
        <v>6271.46</v>
      </c>
      <c r="E62" s="38"/>
      <c r="F62" s="38"/>
      <c r="G62" s="38"/>
      <c r="H62" s="38"/>
      <c r="I62" s="38"/>
      <c r="J62" s="38"/>
      <c r="K62" s="38"/>
      <c r="L62" s="38"/>
      <c r="M62" s="40">
        <v>52.262166666666673</v>
      </c>
      <c r="N62" s="40">
        <v>6219.1978333333336</v>
      </c>
      <c r="O62" s="41">
        <v>52.262166666666673</v>
      </c>
      <c r="P62" s="40">
        <v>52.262166666666673</v>
      </c>
      <c r="Q62" s="40">
        <v>52.262166666666673</v>
      </c>
      <c r="R62" s="40">
        <v>52.262166666666673</v>
      </c>
      <c r="S62" s="40">
        <v>52.262166666666673</v>
      </c>
      <c r="T62" s="40">
        <v>52.262166666666673</v>
      </c>
      <c r="U62" s="40">
        <v>52.262166666666673</v>
      </c>
      <c r="V62" s="40">
        <v>52.262166666666673</v>
      </c>
      <c r="W62" s="40">
        <v>52.262166666666673</v>
      </c>
      <c r="X62" s="40">
        <v>52.262166666666673</v>
      </c>
      <c r="Y62" s="40">
        <v>52.262166666666673</v>
      </c>
      <c r="Z62" s="40">
        <v>52.262166666666673</v>
      </c>
      <c r="AA62" s="42">
        <f t="shared" si="1"/>
        <v>679.40816666666649</v>
      </c>
      <c r="AB62" s="42">
        <v>5592.0518333333339</v>
      </c>
      <c r="AC62" s="43">
        <f>+($D$62*10%)/12</f>
        <v>52.262166666666673</v>
      </c>
      <c r="AD62" s="43">
        <f t="shared" ref="AD62:AN62" si="86">+($D$62*10%)/12</f>
        <v>52.262166666666673</v>
      </c>
      <c r="AE62" s="43">
        <f t="shared" si="86"/>
        <v>52.262166666666673</v>
      </c>
      <c r="AF62" s="43">
        <f t="shared" si="86"/>
        <v>52.262166666666673</v>
      </c>
      <c r="AG62" s="43">
        <f t="shared" si="86"/>
        <v>52.262166666666673</v>
      </c>
      <c r="AH62" s="43">
        <f t="shared" si="86"/>
        <v>52.262166666666673</v>
      </c>
      <c r="AI62" s="43">
        <f t="shared" si="86"/>
        <v>52.262166666666673</v>
      </c>
      <c r="AJ62" s="43">
        <f t="shared" si="86"/>
        <v>52.262166666666673</v>
      </c>
      <c r="AK62" s="43">
        <f t="shared" si="86"/>
        <v>52.262166666666673</v>
      </c>
      <c r="AL62" s="43">
        <f t="shared" si="86"/>
        <v>52.262166666666673</v>
      </c>
      <c r="AM62" s="43">
        <f t="shared" si="86"/>
        <v>52.262166666666673</v>
      </c>
      <c r="AN62" s="43">
        <f t="shared" si="86"/>
        <v>52.262166666666673</v>
      </c>
      <c r="AO62" s="44">
        <f t="shared" si="2"/>
        <v>1306.5541666666663</v>
      </c>
      <c r="AP62" s="44">
        <f t="shared" si="0"/>
        <v>4964.9058333333342</v>
      </c>
      <c r="AQ62" s="43">
        <f t="shared" ref="AQ62:BB62" si="87">+($D$62*10%)/12</f>
        <v>52.262166666666673</v>
      </c>
      <c r="AR62" s="43">
        <f t="shared" si="87"/>
        <v>52.262166666666673</v>
      </c>
      <c r="AS62" s="43">
        <f t="shared" si="87"/>
        <v>52.262166666666673</v>
      </c>
      <c r="AT62" s="43">
        <f t="shared" si="87"/>
        <v>52.262166666666673</v>
      </c>
      <c r="AU62" s="43">
        <f t="shared" si="87"/>
        <v>52.262166666666673</v>
      </c>
      <c r="AV62" s="43">
        <f t="shared" si="87"/>
        <v>52.262166666666673</v>
      </c>
      <c r="AW62" s="43">
        <f t="shared" si="87"/>
        <v>52.262166666666673</v>
      </c>
      <c r="AX62" s="43">
        <f t="shared" si="87"/>
        <v>52.262166666666673</v>
      </c>
      <c r="AY62" s="43">
        <f t="shared" si="87"/>
        <v>52.262166666666673</v>
      </c>
      <c r="AZ62" s="43">
        <f t="shared" si="87"/>
        <v>52.262166666666673</v>
      </c>
      <c r="BA62" s="43">
        <f t="shared" si="87"/>
        <v>52.262166666666673</v>
      </c>
      <c r="BB62" s="43">
        <f t="shared" si="87"/>
        <v>52.262166666666673</v>
      </c>
      <c r="BC62" s="44">
        <f t="shared" si="3"/>
        <v>1933.7001666666661</v>
      </c>
      <c r="BD62" s="44">
        <f t="shared" si="12"/>
        <v>4337.7598333333335</v>
      </c>
    </row>
    <row r="63" spans="1:56" hidden="1" outlineLevel="1" x14ac:dyDescent="0.25">
      <c r="A63" s="46">
        <v>42110</v>
      </c>
      <c r="B63" s="36" t="s">
        <v>123</v>
      </c>
      <c r="C63" s="36" t="s">
        <v>124</v>
      </c>
      <c r="D63" s="45">
        <v>51437.5</v>
      </c>
      <c r="E63" s="38"/>
      <c r="F63" s="38"/>
      <c r="G63" s="38"/>
      <c r="H63" s="38"/>
      <c r="I63" s="38"/>
      <c r="J63" s="38"/>
      <c r="K63" s="38"/>
      <c r="L63" s="38"/>
      <c r="M63" s="40"/>
      <c r="N63" s="40"/>
      <c r="O63" s="41"/>
      <c r="P63" s="40"/>
      <c r="Q63" s="40"/>
      <c r="R63" s="40"/>
      <c r="S63" s="40">
        <v>428.64583333333331</v>
      </c>
      <c r="T63" s="40">
        <v>428.64583333333331</v>
      </c>
      <c r="U63" s="40">
        <v>428.64583333333331</v>
      </c>
      <c r="V63" s="40">
        <v>428.64583333333331</v>
      </c>
      <c r="W63" s="40">
        <v>428.64583333333331</v>
      </c>
      <c r="X63" s="40">
        <v>428.64583333333331</v>
      </c>
      <c r="Y63" s="40">
        <v>428.64583333333331</v>
      </c>
      <c r="Z63" s="40">
        <v>428.64583333333331</v>
      </c>
      <c r="AA63" s="47">
        <f t="shared" si="1"/>
        <v>3429.166666666667</v>
      </c>
      <c r="AB63" s="47">
        <v>48008.333333333336</v>
      </c>
      <c r="AC63" s="48">
        <f>+($D$63*10%)/12</f>
        <v>428.64583333333331</v>
      </c>
      <c r="AD63" s="48">
        <f t="shared" ref="AD63:AN63" si="88">+($D$63*10%)/12</f>
        <v>428.64583333333331</v>
      </c>
      <c r="AE63" s="48">
        <f t="shared" si="88"/>
        <v>428.64583333333331</v>
      </c>
      <c r="AF63" s="48">
        <f t="shared" si="88"/>
        <v>428.64583333333331</v>
      </c>
      <c r="AG63" s="48">
        <f t="shared" si="88"/>
        <v>428.64583333333331</v>
      </c>
      <c r="AH63" s="48">
        <f t="shared" si="88"/>
        <v>428.64583333333331</v>
      </c>
      <c r="AI63" s="48">
        <f t="shared" si="88"/>
        <v>428.64583333333331</v>
      </c>
      <c r="AJ63" s="48">
        <f t="shared" si="88"/>
        <v>428.64583333333331</v>
      </c>
      <c r="AK63" s="48">
        <f t="shared" si="88"/>
        <v>428.64583333333331</v>
      </c>
      <c r="AL63" s="48">
        <f t="shared" si="88"/>
        <v>428.64583333333331</v>
      </c>
      <c r="AM63" s="48">
        <f t="shared" si="88"/>
        <v>428.64583333333331</v>
      </c>
      <c r="AN63" s="48">
        <f t="shared" si="88"/>
        <v>428.64583333333331</v>
      </c>
      <c r="AO63" s="48">
        <f t="shared" si="2"/>
        <v>8572.9166666666679</v>
      </c>
      <c r="AP63" s="44">
        <f t="shared" si="0"/>
        <v>42864.583333333328</v>
      </c>
      <c r="AQ63" s="48">
        <f t="shared" ref="AQ63:BB63" si="89">+($D$63*10%)/12</f>
        <v>428.64583333333331</v>
      </c>
      <c r="AR63" s="48">
        <f t="shared" si="89"/>
        <v>428.64583333333331</v>
      </c>
      <c r="AS63" s="48">
        <f t="shared" si="89"/>
        <v>428.64583333333331</v>
      </c>
      <c r="AT63" s="48">
        <f t="shared" si="89"/>
        <v>428.64583333333331</v>
      </c>
      <c r="AU63" s="48">
        <f t="shared" si="89"/>
        <v>428.64583333333331</v>
      </c>
      <c r="AV63" s="48">
        <f t="shared" si="89"/>
        <v>428.64583333333331</v>
      </c>
      <c r="AW63" s="48">
        <f t="shared" si="89"/>
        <v>428.64583333333331</v>
      </c>
      <c r="AX63" s="48">
        <f t="shared" si="89"/>
        <v>428.64583333333331</v>
      </c>
      <c r="AY63" s="48">
        <f t="shared" si="89"/>
        <v>428.64583333333331</v>
      </c>
      <c r="AZ63" s="48">
        <f t="shared" si="89"/>
        <v>428.64583333333331</v>
      </c>
      <c r="BA63" s="48">
        <f t="shared" si="89"/>
        <v>428.64583333333331</v>
      </c>
      <c r="BB63" s="48">
        <f t="shared" si="89"/>
        <v>428.64583333333331</v>
      </c>
      <c r="BC63" s="48">
        <f t="shared" si="3"/>
        <v>13716.666666666668</v>
      </c>
      <c r="BD63" s="44">
        <f t="shared" si="12"/>
        <v>37720.833333333328</v>
      </c>
    </row>
    <row r="64" spans="1:56" hidden="1" outlineLevel="1" x14ac:dyDescent="0.25">
      <c r="A64" s="46">
        <v>42172</v>
      </c>
      <c r="B64" s="36" t="s">
        <v>125</v>
      </c>
      <c r="C64" s="36" t="s">
        <v>126</v>
      </c>
      <c r="D64" s="45">
        <v>4208.47</v>
      </c>
      <c r="E64" s="38"/>
      <c r="F64" s="38"/>
      <c r="G64" s="38"/>
      <c r="H64" s="38"/>
      <c r="I64" s="38"/>
      <c r="J64" s="38"/>
      <c r="K64" s="38"/>
      <c r="L64" s="38"/>
      <c r="M64" s="40"/>
      <c r="N64" s="40"/>
      <c r="O64" s="41"/>
      <c r="P64" s="40"/>
      <c r="Q64" s="40"/>
      <c r="R64" s="40"/>
      <c r="S64" s="40"/>
      <c r="T64" s="40"/>
      <c r="U64" s="40">
        <v>35.070583333333339</v>
      </c>
      <c r="V64" s="40">
        <v>35.070583333333339</v>
      </c>
      <c r="W64" s="40">
        <v>35.070583333333339</v>
      </c>
      <c r="X64" s="40">
        <v>35.070583333333339</v>
      </c>
      <c r="Y64" s="40">
        <v>35.070583333333339</v>
      </c>
      <c r="Z64" s="40">
        <v>35.070583333333339</v>
      </c>
      <c r="AA64" s="47">
        <f t="shared" si="1"/>
        <v>210.42350000000002</v>
      </c>
      <c r="AB64" s="47">
        <v>3998.0465000000004</v>
      </c>
      <c r="AC64" s="48">
        <f>+($D$64*10%)/12</f>
        <v>35.070583333333339</v>
      </c>
      <c r="AD64" s="48">
        <f t="shared" ref="AD64:AN64" si="90">+($D$64*10%)/12</f>
        <v>35.070583333333339</v>
      </c>
      <c r="AE64" s="48">
        <f t="shared" si="90"/>
        <v>35.070583333333339</v>
      </c>
      <c r="AF64" s="48">
        <f t="shared" si="90"/>
        <v>35.070583333333339</v>
      </c>
      <c r="AG64" s="48">
        <f t="shared" si="90"/>
        <v>35.070583333333339</v>
      </c>
      <c r="AH64" s="48">
        <f t="shared" si="90"/>
        <v>35.070583333333339</v>
      </c>
      <c r="AI64" s="48">
        <f t="shared" si="90"/>
        <v>35.070583333333339</v>
      </c>
      <c r="AJ64" s="48">
        <f t="shared" si="90"/>
        <v>35.070583333333339</v>
      </c>
      <c r="AK64" s="48">
        <f t="shared" si="90"/>
        <v>35.070583333333339</v>
      </c>
      <c r="AL64" s="48">
        <f t="shared" si="90"/>
        <v>35.070583333333339</v>
      </c>
      <c r="AM64" s="48">
        <f t="shared" si="90"/>
        <v>35.070583333333339</v>
      </c>
      <c r="AN64" s="48">
        <f t="shared" si="90"/>
        <v>35.070583333333339</v>
      </c>
      <c r="AO64" s="48">
        <f t="shared" si="2"/>
        <v>631.27050000000008</v>
      </c>
      <c r="AP64" s="44">
        <f t="shared" si="0"/>
        <v>3577.1995000000002</v>
      </c>
      <c r="AQ64" s="48">
        <f t="shared" ref="AQ64:BB64" si="91">+($D$64*10%)/12</f>
        <v>35.070583333333339</v>
      </c>
      <c r="AR64" s="48">
        <f t="shared" si="91"/>
        <v>35.070583333333339</v>
      </c>
      <c r="AS64" s="48">
        <f t="shared" si="91"/>
        <v>35.070583333333339</v>
      </c>
      <c r="AT64" s="48">
        <f t="shared" si="91"/>
        <v>35.070583333333339</v>
      </c>
      <c r="AU64" s="48">
        <f t="shared" si="91"/>
        <v>35.070583333333339</v>
      </c>
      <c r="AV64" s="48">
        <f t="shared" si="91"/>
        <v>35.070583333333339</v>
      </c>
      <c r="AW64" s="48">
        <f t="shared" si="91"/>
        <v>35.070583333333339</v>
      </c>
      <c r="AX64" s="48">
        <f t="shared" si="91"/>
        <v>35.070583333333339</v>
      </c>
      <c r="AY64" s="48">
        <f t="shared" si="91"/>
        <v>35.070583333333339</v>
      </c>
      <c r="AZ64" s="48">
        <f t="shared" si="91"/>
        <v>35.070583333333339</v>
      </c>
      <c r="BA64" s="48">
        <f t="shared" si="91"/>
        <v>35.070583333333339</v>
      </c>
      <c r="BB64" s="48">
        <f t="shared" si="91"/>
        <v>35.070583333333339</v>
      </c>
      <c r="BC64" s="48">
        <f t="shared" si="3"/>
        <v>1052.1175000000001</v>
      </c>
      <c r="BD64" s="44">
        <f t="shared" si="12"/>
        <v>3156.3525</v>
      </c>
    </row>
    <row r="65" spans="1:56" hidden="1" outlineLevel="1" x14ac:dyDescent="0.25">
      <c r="A65" s="46">
        <v>42290</v>
      </c>
      <c r="B65" s="36" t="s">
        <v>127</v>
      </c>
      <c r="C65" s="36" t="s">
        <v>128</v>
      </c>
      <c r="D65" s="45">
        <v>106567.03999999999</v>
      </c>
      <c r="E65" s="38"/>
      <c r="F65" s="38"/>
      <c r="G65" s="38"/>
      <c r="H65" s="38"/>
      <c r="I65" s="38"/>
      <c r="J65" s="38"/>
      <c r="K65" s="38"/>
      <c r="L65" s="38"/>
      <c r="M65" s="40"/>
      <c r="N65" s="40"/>
      <c r="O65" s="41"/>
      <c r="P65" s="40"/>
      <c r="Q65" s="40"/>
      <c r="R65" s="40"/>
      <c r="S65" s="40"/>
      <c r="T65" s="40"/>
      <c r="U65" s="40"/>
      <c r="V65" s="40"/>
      <c r="W65" s="40"/>
      <c r="X65" s="40"/>
      <c r="Y65" s="40">
        <v>888.05866666666668</v>
      </c>
      <c r="Z65" s="40">
        <f>888.058666666667-1.04</f>
        <v>887.01866666666706</v>
      </c>
      <c r="AA65" s="47">
        <f t="shared" si="1"/>
        <v>1775.0773333333336</v>
      </c>
      <c r="AB65" s="47">
        <v>103902.86399999999</v>
      </c>
      <c r="AC65" s="48">
        <f>+($D$65*10%)/12</f>
        <v>888.05866666666668</v>
      </c>
      <c r="AD65" s="48">
        <f t="shared" ref="AD65:AN65" si="92">+($D$65*10%)/12</f>
        <v>888.05866666666668</v>
      </c>
      <c r="AE65" s="48">
        <f t="shared" si="92"/>
        <v>888.05866666666668</v>
      </c>
      <c r="AF65" s="48">
        <f t="shared" si="92"/>
        <v>888.05866666666668</v>
      </c>
      <c r="AG65" s="48">
        <f t="shared" si="92"/>
        <v>888.05866666666668</v>
      </c>
      <c r="AH65" s="48">
        <f t="shared" si="92"/>
        <v>888.05866666666668</v>
      </c>
      <c r="AI65" s="48">
        <f t="shared" si="92"/>
        <v>888.05866666666668</v>
      </c>
      <c r="AJ65" s="48">
        <f t="shared" si="92"/>
        <v>888.05866666666668</v>
      </c>
      <c r="AK65" s="48">
        <f t="shared" si="92"/>
        <v>888.05866666666668</v>
      </c>
      <c r="AL65" s="48">
        <f t="shared" si="92"/>
        <v>888.05866666666668</v>
      </c>
      <c r="AM65" s="48">
        <f t="shared" si="92"/>
        <v>888.05866666666668</v>
      </c>
      <c r="AN65" s="48">
        <f t="shared" si="92"/>
        <v>888.05866666666668</v>
      </c>
      <c r="AO65" s="48">
        <f t="shared" si="2"/>
        <v>12431.781333333332</v>
      </c>
      <c r="AP65" s="44">
        <f t="shared" si="0"/>
        <v>94135.258666666661</v>
      </c>
      <c r="AQ65" s="48">
        <f t="shared" ref="AQ65:BB65" si="93">+($D$65*10%)/12</f>
        <v>888.05866666666668</v>
      </c>
      <c r="AR65" s="48">
        <f t="shared" si="93"/>
        <v>888.05866666666668</v>
      </c>
      <c r="AS65" s="48">
        <f t="shared" si="93"/>
        <v>888.05866666666668</v>
      </c>
      <c r="AT65" s="48">
        <f t="shared" si="93"/>
        <v>888.05866666666668</v>
      </c>
      <c r="AU65" s="48">
        <f t="shared" si="93"/>
        <v>888.05866666666668</v>
      </c>
      <c r="AV65" s="48">
        <f t="shared" si="93"/>
        <v>888.05866666666668</v>
      </c>
      <c r="AW65" s="48">
        <f t="shared" si="93"/>
        <v>888.05866666666668</v>
      </c>
      <c r="AX65" s="48">
        <f t="shared" si="93"/>
        <v>888.05866666666668</v>
      </c>
      <c r="AY65" s="48">
        <f t="shared" si="93"/>
        <v>888.05866666666668</v>
      </c>
      <c r="AZ65" s="48">
        <f t="shared" si="93"/>
        <v>888.05866666666668</v>
      </c>
      <c r="BA65" s="48">
        <f t="shared" si="93"/>
        <v>888.05866666666668</v>
      </c>
      <c r="BB65" s="48">
        <f t="shared" si="93"/>
        <v>888.05866666666668</v>
      </c>
      <c r="BC65" s="48">
        <f t="shared" si="3"/>
        <v>23088.48533333333</v>
      </c>
      <c r="BD65" s="44">
        <f t="shared" si="12"/>
        <v>83478.554666666663</v>
      </c>
    </row>
    <row r="66" spans="1:56" hidden="1" outlineLevel="1" x14ac:dyDescent="0.25">
      <c r="A66" s="46">
        <v>42434</v>
      </c>
      <c r="B66" s="35" t="s">
        <v>121</v>
      </c>
      <c r="C66" s="36" t="s">
        <v>129</v>
      </c>
      <c r="D66" s="45">
        <v>19975.11</v>
      </c>
      <c r="E66" s="38"/>
      <c r="F66" s="38"/>
      <c r="G66" s="38"/>
      <c r="H66" s="38"/>
      <c r="I66" s="38"/>
      <c r="J66" s="38"/>
      <c r="K66" s="38"/>
      <c r="L66" s="38"/>
      <c r="M66" s="40"/>
      <c r="N66" s="40"/>
      <c r="O66" s="41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7"/>
      <c r="AB66" s="47"/>
      <c r="AC66" s="47"/>
      <c r="AD66" s="48"/>
      <c r="AE66" s="48"/>
      <c r="AF66" s="48">
        <f>($D$66*10%)/12</f>
        <v>166.45925000000003</v>
      </c>
      <c r="AG66" s="48">
        <f t="shared" ref="AG66:AN66" si="94">($D$66*10%)/12</f>
        <v>166.45925000000003</v>
      </c>
      <c r="AH66" s="48">
        <f t="shared" si="94"/>
        <v>166.45925000000003</v>
      </c>
      <c r="AI66" s="48">
        <f t="shared" si="94"/>
        <v>166.45925000000003</v>
      </c>
      <c r="AJ66" s="48">
        <f t="shared" si="94"/>
        <v>166.45925000000003</v>
      </c>
      <c r="AK66" s="48">
        <f t="shared" si="94"/>
        <v>166.45925000000003</v>
      </c>
      <c r="AL66" s="48">
        <f t="shared" si="94"/>
        <v>166.45925000000003</v>
      </c>
      <c r="AM66" s="48">
        <f t="shared" si="94"/>
        <v>166.45925000000003</v>
      </c>
      <c r="AN66" s="48">
        <f t="shared" si="94"/>
        <v>166.45925000000003</v>
      </c>
      <c r="AO66" s="48">
        <f t="shared" si="2"/>
        <v>1498.1332500000003</v>
      </c>
      <c r="AP66" s="44">
        <f t="shared" si="0"/>
        <v>18476.976750000002</v>
      </c>
      <c r="AQ66" s="48">
        <f t="shared" ref="AQ66:BB66" si="95">($D$66*10%)/12</f>
        <v>166.45925000000003</v>
      </c>
      <c r="AR66" s="48">
        <f t="shared" si="95"/>
        <v>166.45925000000003</v>
      </c>
      <c r="AS66" s="48">
        <f t="shared" si="95"/>
        <v>166.45925000000003</v>
      </c>
      <c r="AT66" s="48">
        <f t="shared" si="95"/>
        <v>166.45925000000003</v>
      </c>
      <c r="AU66" s="48">
        <f t="shared" si="95"/>
        <v>166.45925000000003</v>
      </c>
      <c r="AV66" s="48">
        <f t="shared" si="95"/>
        <v>166.45925000000003</v>
      </c>
      <c r="AW66" s="48">
        <f t="shared" si="95"/>
        <v>166.45925000000003</v>
      </c>
      <c r="AX66" s="48">
        <f t="shared" si="95"/>
        <v>166.45925000000003</v>
      </c>
      <c r="AY66" s="48">
        <f t="shared" si="95"/>
        <v>166.45925000000003</v>
      </c>
      <c r="AZ66" s="48">
        <f t="shared" si="95"/>
        <v>166.45925000000003</v>
      </c>
      <c r="BA66" s="48">
        <f t="shared" si="95"/>
        <v>166.45925000000003</v>
      </c>
      <c r="BB66" s="48">
        <f t="shared" si="95"/>
        <v>166.45925000000003</v>
      </c>
      <c r="BC66" s="48">
        <f t="shared" si="3"/>
        <v>3495.6442500000012</v>
      </c>
      <c r="BD66" s="44">
        <f t="shared" si="12"/>
        <v>16479.465749999999</v>
      </c>
    </row>
    <row r="67" spans="1:56" hidden="1" outlineLevel="1" x14ac:dyDescent="0.25">
      <c r="A67" s="46">
        <v>42510</v>
      </c>
      <c r="B67" s="35" t="s">
        <v>130</v>
      </c>
      <c r="C67" s="36" t="s">
        <v>131</v>
      </c>
      <c r="D67" s="45">
        <v>31000</v>
      </c>
      <c r="E67" s="38"/>
      <c r="F67" s="38"/>
      <c r="G67" s="38"/>
      <c r="H67" s="38"/>
      <c r="I67" s="38"/>
      <c r="J67" s="38"/>
      <c r="K67" s="38"/>
      <c r="L67" s="38"/>
      <c r="M67" s="40"/>
      <c r="N67" s="40"/>
      <c r="O67" s="41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7"/>
      <c r="AB67" s="47"/>
      <c r="AC67" s="47"/>
      <c r="AD67" s="48"/>
      <c r="AE67" s="48"/>
      <c r="AF67" s="48"/>
      <c r="AG67" s="48"/>
      <c r="AH67" s="48">
        <f t="shared" ref="AH67:AN67" si="96">($D$84*10%)/12</f>
        <v>79.592000000000013</v>
      </c>
      <c r="AI67" s="48">
        <f t="shared" si="96"/>
        <v>79.592000000000013</v>
      </c>
      <c r="AJ67" s="48">
        <f t="shared" si="96"/>
        <v>79.592000000000013</v>
      </c>
      <c r="AK67" s="48">
        <f t="shared" si="96"/>
        <v>79.592000000000013</v>
      </c>
      <c r="AL67" s="48">
        <f t="shared" si="96"/>
        <v>79.592000000000013</v>
      </c>
      <c r="AM67" s="48">
        <f t="shared" si="96"/>
        <v>79.592000000000013</v>
      </c>
      <c r="AN67" s="48">
        <f t="shared" si="96"/>
        <v>79.592000000000013</v>
      </c>
      <c r="AO67" s="48">
        <f>+AA67+SUM(AC67:AN67)</f>
        <v>557.14400000000001</v>
      </c>
      <c r="AP67" s="44">
        <f>+D67-AO67</f>
        <v>30442.856</v>
      </c>
      <c r="AQ67" s="48">
        <f>($D$67*10%)/12</f>
        <v>258.33333333333331</v>
      </c>
      <c r="AR67" s="48">
        <f t="shared" ref="AR67:BB67" si="97">($D$67*10%)/12</f>
        <v>258.33333333333331</v>
      </c>
      <c r="AS67" s="48">
        <f t="shared" si="97"/>
        <v>258.33333333333331</v>
      </c>
      <c r="AT67" s="48">
        <f t="shared" si="97"/>
        <v>258.33333333333331</v>
      </c>
      <c r="AU67" s="48">
        <f t="shared" si="97"/>
        <v>258.33333333333331</v>
      </c>
      <c r="AV67" s="48">
        <f t="shared" si="97"/>
        <v>258.33333333333331</v>
      </c>
      <c r="AW67" s="48">
        <f t="shared" si="97"/>
        <v>258.33333333333331</v>
      </c>
      <c r="AX67" s="48">
        <f t="shared" si="97"/>
        <v>258.33333333333331</v>
      </c>
      <c r="AY67" s="48">
        <f t="shared" si="97"/>
        <v>258.33333333333331</v>
      </c>
      <c r="AZ67" s="48">
        <f t="shared" si="97"/>
        <v>258.33333333333331</v>
      </c>
      <c r="BA67" s="48">
        <f t="shared" si="97"/>
        <v>258.33333333333331</v>
      </c>
      <c r="BB67" s="48">
        <f t="shared" si="97"/>
        <v>258.33333333333331</v>
      </c>
      <c r="BC67" s="48">
        <f>+AO67+SUM(AQ67:BB67)</f>
        <v>3657.1440000000002</v>
      </c>
      <c r="BD67" s="44">
        <f>+D67-BC67</f>
        <v>27342.856</v>
      </c>
    </row>
    <row r="68" spans="1:56" hidden="1" outlineLevel="1" x14ac:dyDescent="0.25">
      <c r="A68" s="46">
        <v>42735</v>
      </c>
      <c r="B68" s="35" t="s">
        <v>863</v>
      </c>
      <c r="C68" s="36" t="s">
        <v>24</v>
      </c>
      <c r="D68" s="45">
        <v>48114.06</v>
      </c>
      <c r="E68" s="38"/>
      <c r="F68" s="38"/>
      <c r="G68" s="38"/>
      <c r="H68" s="38"/>
      <c r="I68" s="38"/>
      <c r="J68" s="38"/>
      <c r="K68" s="38"/>
      <c r="L68" s="38"/>
      <c r="M68" s="40"/>
      <c r="N68" s="40"/>
      <c r="O68" s="41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7"/>
      <c r="AB68" s="47"/>
      <c r="AC68" s="47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4"/>
      <c r="AQ68" s="48">
        <f>($D$68*10%)/12</f>
        <v>400.95049999999998</v>
      </c>
      <c r="AR68" s="48">
        <f t="shared" ref="AR68:BB68" si="98">($D$68*10%)/12</f>
        <v>400.95049999999998</v>
      </c>
      <c r="AS68" s="48">
        <f t="shared" si="98"/>
        <v>400.95049999999998</v>
      </c>
      <c r="AT68" s="48">
        <f t="shared" si="98"/>
        <v>400.95049999999998</v>
      </c>
      <c r="AU68" s="48">
        <f t="shared" si="98"/>
        <v>400.95049999999998</v>
      </c>
      <c r="AV68" s="48">
        <f t="shared" si="98"/>
        <v>400.95049999999998</v>
      </c>
      <c r="AW68" s="48">
        <f t="shared" si="98"/>
        <v>400.95049999999998</v>
      </c>
      <c r="AX68" s="48">
        <f t="shared" si="98"/>
        <v>400.95049999999998</v>
      </c>
      <c r="AY68" s="48">
        <f t="shared" si="98"/>
        <v>400.95049999999998</v>
      </c>
      <c r="AZ68" s="48">
        <f t="shared" si="98"/>
        <v>400.95049999999998</v>
      </c>
      <c r="BA68" s="48">
        <f t="shared" si="98"/>
        <v>400.95049999999998</v>
      </c>
      <c r="BB68" s="48">
        <f t="shared" si="98"/>
        <v>400.95049999999998</v>
      </c>
      <c r="BC68" s="48">
        <f t="shared" ref="BC68:BD72" si="99">+AO68+SUM(AQ68:BB68)</f>
        <v>4811.4059999999999</v>
      </c>
      <c r="BD68" s="44">
        <f>+D68-BC68</f>
        <v>43302.653999999995</v>
      </c>
    </row>
    <row r="69" spans="1:56" hidden="1" outlineLevel="1" x14ac:dyDescent="0.25">
      <c r="A69" s="46">
        <v>42742</v>
      </c>
      <c r="B69" s="35" t="s">
        <v>852</v>
      </c>
      <c r="C69" s="36" t="s">
        <v>24</v>
      </c>
      <c r="D69" s="45">
        <v>400451.39</v>
      </c>
      <c r="E69" s="38"/>
      <c r="F69" s="38"/>
      <c r="G69" s="38"/>
      <c r="H69" s="38"/>
      <c r="I69" s="38"/>
      <c r="J69" s="38"/>
      <c r="K69" s="38"/>
      <c r="L69" s="38"/>
      <c r="M69" s="40"/>
      <c r="N69" s="40"/>
      <c r="O69" s="41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7"/>
      <c r="AB69" s="47"/>
      <c r="AC69" s="47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4"/>
      <c r="AQ69" s="48"/>
      <c r="AR69" s="48">
        <f>($D$69*10%)/12</f>
        <v>3337.0949166666669</v>
      </c>
      <c r="AS69" s="48">
        <f t="shared" ref="AS69:BB69" si="100">($D$69*10%)/12</f>
        <v>3337.0949166666669</v>
      </c>
      <c r="AT69" s="48">
        <f t="shared" si="100"/>
        <v>3337.0949166666669</v>
      </c>
      <c r="AU69" s="48">
        <f t="shared" si="100"/>
        <v>3337.0949166666669</v>
      </c>
      <c r="AV69" s="48">
        <f t="shared" si="100"/>
        <v>3337.0949166666669</v>
      </c>
      <c r="AW69" s="48">
        <f t="shared" si="100"/>
        <v>3337.0949166666669</v>
      </c>
      <c r="AX69" s="48">
        <f t="shared" si="100"/>
        <v>3337.0949166666669</v>
      </c>
      <c r="AY69" s="48">
        <f t="shared" si="100"/>
        <v>3337.0949166666669</v>
      </c>
      <c r="AZ69" s="48">
        <f t="shared" si="100"/>
        <v>3337.0949166666669</v>
      </c>
      <c r="BA69" s="48">
        <f t="shared" si="100"/>
        <v>3337.0949166666669</v>
      </c>
      <c r="BB69" s="48">
        <f t="shared" si="100"/>
        <v>3337.0949166666669</v>
      </c>
      <c r="BC69" s="48">
        <f t="shared" si="99"/>
        <v>36708.044083333349</v>
      </c>
      <c r="BD69" s="44">
        <f t="shared" ref="BD69:BD70" si="101">+D69-BC69</f>
        <v>363743.34591666667</v>
      </c>
    </row>
    <row r="70" spans="1:56" hidden="1" outlineLevel="1" x14ac:dyDescent="0.25">
      <c r="A70" s="46">
        <v>42765</v>
      </c>
      <c r="B70" s="35" t="s">
        <v>853</v>
      </c>
      <c r="C70" s="36" t="s">
        <v>854</v>
      </c>
      <c r="D70" s="45">
        <v>63783.02</v>
      </c>
      <c r="E70" s="38"/>
      <c r="F70" s="38"/>
      <c r="G70" s="38"/>
      <c r="H70" s="38"/>
      <c r="I70" s="38"/>
      <c r="J70" s="38"/>
      <c r="K70" s="38"/>
      <c r="L70" s="38"/>
      <c r="M70" s="40"/>
      <c r="N70" s="40"/>
      <c r="O70" s="41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7"/>
      <c r="AB70" s="47"/>
      <c r="AC70" s="47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4"/>
      <c r="AQ70" s="48"/>
      <c r="AR70" s="48">
        <f>($D$70*10%)/12</f>
        <v>531.52516666666668</v>
      </c>
      <c r="AS70" s="48">
        <f t="shared" ref="AS70:BB70" si="102">($D$70*10%)/12</f>
        <v>531.52516666666668</v>
      </c>
      <c r="AT70" s="48">
        <f t="shared" si="102"/>
        <v>531.52516666666668</v>
      </c>
      <c r="AU70" s="48">
        <f t="shared" si="102"/>
        <v>531.52516666666668</v>
      </c>
      <c r="AV70" s="48">
        <f t="shared" si="102"/>
        <v>531.52516666666668</v>
      </c>
      <c r="AW70" s="48">
        <f t="shared" si="102"/>
        <v>531.52516666666668</v>
      </c>
      <c r="AX70" s="48">
        <f t="shared" si="102"/>
        <v>531.52516666666668</v>
      </c>
      <c r="AY70" s="48">
        <f t="shared" si="102"/>
        <v>531.52516666666668</v>
      </c>
      <c r="AZ70" s="48">
        <f t="shared" si="102"/>
        <v>531.52516666666668</v>
      </c>
      <c r="BA70" s="48">
        <f t="shared" si="102"/>
        <v>531.52516666666668</v>
      </c>
      <c r="BB70" s="48">
        <f t="shared" si="102"/>
        <v>531.52516666666668</v>
      </c>
      <c r="BC70" s="48">
        <f t="shared" si="99"/>
        <v>5846.7768333333324</v>
      </c>
      <c r="BD70" s="44">
        <f t="shared" si="101"/>
        <v>57936.243166666667</v>
      </c>
    </row>
    <row r="71" spans="1:56" hidden="1" outlineLevel="1" x14ac:dyDescent="0.25">
      <c r="A71" s="164">
        <v>42786</v>
      </c>
      <c r="B71" s="35" t="s">
        <v>860</v>
      </c>
      <c r="C71" s="161" t="s">
        <v>859</v>
      </c>
      <c r="D71" s="165">
        <v>74548.179999999993</v>
      </c>
      <c r="E71" s="138"/>
      <c r="F71" s="138"/>
      <c r="G71" s="138"/>
      <c r="H71" s="138"/>
      <c r="I71" s="138"/>
      <c r="J71" s="138"/>
      <c r="K71" s="138"/>
      <c r="L71" s="138"/>
      <c r="M71" s="140"/>
      <c r="N71" s="140"/>
      <c r="O71" s="162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66"/>
      <c r="AB71" s="166"/>
      <c r="AC71" s="166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42"/>
      <c r="AQ71" s="167"/>
      <c r="AR71" s="167"/>
      <c r="AS71" s="48">
        <f>($D$71*10%)/12</f>
        <v>621.23483333333331</v>
      </c>
      <c r="AT71" s="48">
        <f t="shared" ref="AT71:BB71" si="103">($D$71*10%)/12</f>
        <v>621.23483333333331</v>
      </c>
      <c r="AU71" s="48">
        <f t="shared" si="103"/>
        <v>621.23483333333331</v>
      </c>
      <c r="AV71" s="48">
        <f t="shared" si="103"/>
        <v>621.23483333333331</v>
      </c>
      <c r="AW71" s="48">
        <f t="shared" si="103"/>
        <v>621.23483333333331</v>
      </c>
      <c r="AX71" s="48">
        <f t="shared" si="103"/>
        <v>621.23483333333331</v>
      </c>
      <c r="AY71" s="48">
        <f t="shared" si="103"/>
        <v>621.23483333333331</v>
      </c>
      <c r="AZ71" s="48">
        <f t="shared" si="103"/>
        <v>621.23483333333331</v>
      </c>
      <c r="BA71" s="48">
        <f t="shared" si="103"/>
        <v>621.23483333333331</v>
      </c>
      <c r="BB71" s="48">
        <f t="shared" si="103"/>
        <v>621.23483333333331</v>
      </c>
      <c r="BC71" s="48">
        <f t="shared" si="99"/>
        <v>6212.3483333333324</v>
      </c>
      <c r="BD71" s="48">
        <f t="shared" si="99"/>
        <v>12424.696666666665</v>
      </c>
    </row>
    <row r="72" spans="1:56" hidden="1" outlineLevel="1" x14ac:dyDescent="0.25">
      <c r="A72" s="164">
        <v>42797</v>
      </c>
      <c r="B72" s="35" t="s">
        <v>954</v>
      </c>
      <c r="C72" s="161" t="s">
        <v>953</v>
      </c>
      <c r="D72" s="165">
        <v>41528.620000000003</v>
      </c>
      <c r="E72" s="138"/>
      <c r="F72" s="138"/>
      <c r="G72" s="138"/>
      <c r="H72" s="138"/>
      <c r="I72" s="138"/>
      <c r="J72" s="138"/>
      <c r="K72" s="138"/>
      <c r="L72" s="138"/>
      <c r="M72" s="140"/>
      <c r="N72" s="140"/>
      <c r="O72" s="162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66"/>
      <c r="AB72" s="166"/>
      <c r="AC72" s="166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42"/>
      <c r="AQ72" s="167"/>
      <c r="AR72" s="167"/>
      <c r="AS72" s="48"/>
      <c r="AT72" s="48">
        <f>($D$72*10%)/12</f>
        <v>346.07183333333336</v>
      </c>
      <c r="AU72" s="48">
        <f t="shared" ref="AU72:BB72" si="104">($D$72*10%)/12</f>
        <v>346.07183333333336</v>
      </c>
      <c r="AV72" s="48">
        <f t="shared" si="104"/>
        <v>346.07183333333336</v>
      </c>
      <c r="AW72" s="48">
        <f t="shared" si="104"/>
        <v>346.07183333333336</v>
      </c>
      <c r="AX72" s="48">
        <f t="shared" si="104"/>
        <v>346.07183333333336</v>
      </c>
      <c r="AY72" s="48">
        <f t="shared" si="104"/>
        <v>346.07183333333336</v>
      </c>
      <c r="AZ72" s="48">
        <f t="shared" si="104"/>
        <v>346.07183333333336</v>
      </c>
      <c r="BA72" s="48">
        <f t="shared" si="104"/>
        <v>346.07183333333336</v>
      </c>
      <c r="BB72" s="48">
        <f t="shared" si="104"/>
        <v>346.07183333333336</v>
      </c>
      <c r="BC72" s="48">
        <f t="shared" si="99"/>
        <v>3114.6465000000003</v>
      </c>
      <c r="BD72" s="48">
        <f t="shared" si="99"/>
        <v>6229.2930000000006</v>
      </c>
    </row>
    <row r="73" spans="1:56" hidden="1" outlineLevel="1" x14ac:dyDescent="0.25">
      <c r="A73" s="46">
        <v>42825</v>
      </c>
      <c r="B73" s="35" t="s">
        <v>866</v>
      </c>
      <c r="C73" s="36" t="s">
        <v>867</v>
      </c>
      <c r="D73" s="45">
        <v>3793.1</v>
      </c>
      <c r="E73" s="38"/>
      <c r="F73" s="38"/>
      <c r="G73" s="38"/>
      <c r="H73" s="38"/>
      <c r="I73" s="38"/>
      <c r="J73" s="38"/>
      <c r="K73" s="38"/>
      <c r="L73" s="38"/>
      <c r="M73" s="40"/>
      <c r="N73" s="40"/>
      <c r="O73" s="41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7"/>
      <c r="AB73" s="47"/>
      <c r="AC73" s="47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4"/>
      <c r="AQ73" s="48"/>
      <c r="AR73" s="48"/>
      <c r="AS73" s="48"/>
      <c r="AT73" s="48">
        <f>($D$73*10%)/12</f>
        <v>31.609166666666667</v>
      </c>
      <c r="AU73" s="48">
        <f t="shared" ref="AU73:BB73" si="105">($D$73*10%)/12</f>
        <v>31.609166666666667</v>
      </c>
      <c r="AV73" s="48">
        <f t="shared" si="105"/>
        <v>31.609166666666667</v>
      </c>
      <c r="AW73" s="48">
        <f t="shared" si="105"/>
        <v>31.609166666666667</v>
      </c>
      <c r="AX73" s="48">
        <f t="shared" si="105"/>
        <v>31.609166666666667</v>
      </c>
      <c r="AY73" s="48">
        <f t="shared" si="105"/>
        <v>31.609166666666667</v>
      </c>
      <c r="AZ73" s="48">
        <f t="shared" si="105"/>
        <v>31.609166666666667</v>
      </c>
      <c r="BA73" s="48">
        <f t="shared" si="105"/>
        <v>31.609166666666667</v>
      </c>
      <c r="BB73" s="48">
        <f t="shared" si="105"/>
        <v>31.609166666666667</v>
      </c>
      <c r="BC73" s="48">
        <f t="shared" ref="BC73:BC76" si="106">+AO73+SUM(AQ73:BB73)</f>
        <v>284.48250000000007</v>
      </c>
      <c r="BD73" s="44">
        <f t="shared" ref="BD73:BD76" si="107">+D73-BC73</f>
        <v>3508.6174999999998</v>
      </c>
    </row>
    <row r="74" spans="1:56" hidden="1" outlineLevel="1" x14ac:dyDescent="0.25">
      <c r="A74" s="46">
        <v>42826</v>
      </c>
      <c r="B74" s="35" t="s">
        <v>955</v>
      </c>
      <c r="C74" s="36" t="s">
        <v>75</v>
      </c>
      <c r="D74" s="45">
        <v>68294.259999999995</v>
      </c>
      <c r="E74" s="38"/>
      <c r="F74" s="38"/>
      <c r="G74" s="38"/>
      <c r="H74" s="38"/>
      <c r="I74" s="38"/>
      <c r="J74" s="38"/>
      <c r="K74" s="38"/>
      <c r="L74" s="38"/>
      <c r="M74" s="40"/>
      <c r="N74" s="40"/>
      <c r="O74" s="41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7"/>
      <c r="AB74" s="47"/>
      <c r="AC74" s="47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4"/>
      <c r="AQ74" s="48"/>
      <c r="AR74" s="48"/>
      <c r="AS74" s="48"/>
      <c r="AT74" s="48"/>
      <c r="AU74" s="48">
        <f>($D$74*10%)/12</f>
        <v>569.11883333333333</v>
      </c>
      <c r="AV74" s="48">
        <f t="shared" ref="AV74:BB74" si="108">($D$74*10%)/12</f>
        <v>569.11883333333333</v>
      </c>
      <c r="AW74" s="48">
        <f t="shared" si="108"/>
        <v>569.11883333333333</v>
      </c>
      <c r="AX74" s="48">
        <f t="shared" si="108"/>
        <v>569.11883333333333</v>
      </c>
      <c r="AY74" s="48">
        <f t="shared" si="108"/>
        <v>569.11883333333333</v>
      </c>
      <c r="AZ74" s="48">
        <f t="shared" si="108"/>
        <v>569.11883333333333</v>
      </c>
      <c r="BA74" s="48">
        <f t="shared" si="108"/>
        <v>569.11883333333333</v>
      </c>
      <c r="BB74" s="48">
        <f t="shared" si="108"/>
        <v>569.11883333333333</v>
      </c>
      <c r="BC74" s="48">
        <f t="shared" si="106"/>
        <v>4552.9506666666666</v>
      </c>
      <c r="BD74" s="44">
        <f t="shared" si="107"/>
        <v>63741.309333333331</v>
      </c>
    </row>
    <row r="75" spans="1:56" hidden="1" outlineLevel="1" x14ac:dyDescent="0.25">
      <c r="A75" s="46">
        <v>42913</v>
      </c>
      <c r="B75" s="35" t="s">
        <v>888</v>
      </c>
      <c r="C75" s="36" t="s">
        <v>887</v>
      </c>
      <c r="D75" s="45">
        <v>66623.11</v>
      </c>
      <c r="E75" s="38"/>
      <c r="F75" s="38"/>
      <c r="G75" s="38"/>
      <c r="H75" s="38"/>
      <c r="I75" s="38"/>
      <c r="J75" s="38"/>
      <c r="K75" s="38"/>
      <c r="L75" s="38"/>
      <c r="M75" s="40"/>
      <c r="N75" s="40"/>
      <c r="O75" s="41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7"/>
      <c r="AB75" s="47"/>
      <c r="AC75" s="47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4"/>
      <c r="AQ75" s="48"/>
      <c r="AR75" s="48"/>
      <c r="AS75" s="48"/>
      <c r="AT75" s="48"/>
      <c r="AU75" s="48"/>
      <c r="AV75" s="48"/>
      <c r="AW75" s="48">
        <f>($D$75*10%)/12</f>
        <v>555.19258333333335</v>
      </c>
      <c r="AX75" s="48">
        <f t="shared" ref="AX75:BB75" si="109">($D$75*10%)/12</f>
        <v>555.19258333333335</v>
      </c>
      <c r="AY75" s="48">
        <f t="shared" si="109"/>
        <v>555.19258333333335</v>
      </c>
      <c r="AZ75" s="48">
        <f t="shared" si="109"/>
        <v>555.19258333333335</v>
      </c>
      <c r="BA75" s="48">
        <f t="shared" si="109"/>
        <v>555.19258333333335</v>
      </c>
      <c r="BB75" s="48">
        <f t="shared" si="109"/>
        <v>555.19258333333335</v>
      </c>
      <c r="BC75" s="48">
        <f t="shared" si="106"/>
        <v>3331.1555000000003</v>
      </c>
      <c r="BD75" s="44">
        <f t="shared" si="107"/>
        <v>63291.9545</v>
      </c>
    </row>
    <row r="76" spans="1:56" hidden="1" outlineLevel="1" x14ac:dyDescent="0.25">
      <c r="A76" s="46">
        <v>42916</v>
      </c>
      <c r="B76" s="35" t="s">
        <v>958</v>
      </c>
      <c r="C76" s="36" t="s">
        <v>959</v>
      </c>
      <c r="D76" s="45">
        <v>8659.98</v>
      </c>
      <c r="E76" s="38"/>
      <c r="F76" s="38"/>
      <c r="G76" s="38"/>
      <c r="H76" s="38"/>
      <c r="I76" s="38"/>
      <c r="J76" s="38"/>
      <c r="K76" s="38"/>
      <c r="L76" s="38"/>
      <c r="M76" s="40"/>
      <c r="N76" s="40"/>
      <c r="O76" s="41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7"/>
      <c r="AB76" s="47"/>
      <c r="AC76" s="47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4"/>
      <c r="AQ76" s="48"/>
      <c r="AR76" s="48"/>
      <c r="AS76" s="48"/>
      <c r="AT76" s="48"/>
      <c r="AU76" s="48"/>
      <c r="AV76" s="48"/>
      <c r="AW76" s="48">
        <f>($D$76*10%)/12</f>
        <v>72.166499999999999</v>
      </c>
      <c r="AX76" s="48">
        <f t="shared" ref="AX76:BB76" si="110">($D$76*10%)/12</f>
        <v>72.166499999999999</v>
      </c>
      <c r="AY76" s="48">
        <f t="shared" si="110"/>
        <v>72.166499999999999</v>
      </c>
      <c r="AZ76" s="48">
        <f t="shared" si="110"/>
        <v>72.166499999999999</v>
      </c>
      <c r="BA76" s="48">
        <f t="shared" si="110"/>
        <v>72.166499999999999</v>
      </c>
      <c r="BB76" s="48">
        <f t="shared" si="110"/>
        <v>72.166499999999999</v>
      </c>
      <c r="BC76" s="48">
        <f t="shared" si="106"/>
        <v>432.99899999999997</v>
      </c>
      <c r="BD76" s="44">
        <f t="shared" si="107"/>
        <v>8226.9809999999998</v>
      </c>
    </row>
    <row r="77" spans="1:56" hidden="1" outlineLevel="1" x14ac:dyDescent="0.25">
      <c r="A77" s="81">
        <v>42977</v>
      </c>
      <c r="B77" s="211" t="s">
        <v>1081</v>
      </c>
      <c r="C77" s="212" t="s">
        <v>1082</v>
      </c>
      <c r="D77" s="45">
        <v>144417.35999999999</v>
      </c>
      <c r="E77" s="213"/>
      <c r="F77" s="213"/>
      <c r="G77" s="213"/>
      <c r="H77" s="213"/>
      <c r="I77" s="213"/>
      <c r="J77" s="213"/>
      <c r="K77" s="213"/>
      <c r="L77" s="213"/>
      <c r="M77" s="214"/>
      <c r="N77" s="214"/>
      <c r="O77" s="215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6"/>
      <c r="AB77" s="216"/>
      <c r="AC77" s="216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09"/>
      <c r="AQ77" s="217"/>
      <c r="AR77" s="217"/>
      <c r="AS77" s="217"/>
      <c r="AT77" s="217"/>
      <c r="AU77" s="217"/>
      <c r="AV77" s="217"/>
      <c r="AW77" s="217"/>
      <c r="AX77" s="217"/>
      <c r="AY77" s="48">
        <f>($D$77*10%)/12</f>
        <v>1203.4779999999998</v>
      </c>
      <c r="AZ77" s="48">
        <f t="shared" ref="AZ77:BB77" si="111">($D$77*10%)/12</f>
        <v>1203.4779999999998</v>
      </c>
      <c r="BA77" s="48">
        <f t="shared" si="111"/>
        <v>1203.4779999999998</v>
      </c>
      <c r="BB77" s="48">
        <f t="shared" si="111"/>
        <v>1203.4779999999998</v>
      </c>
      <c r="BC77" s="48">
        <f t="shared" ref="BC77:BC83" si="112">+AO77+SUM(AQ77:BB77)</f>
        <v>4813.9119999999994</v>
      </c>
      <c r="BD77" s="44">
        <f t="shared" ref="BD77:BD83" si="113">+D77-BC77</f>
        <v>139603.44799999997</v>
      </c>
    </row>
    <row r="78" spans="1:56" hidden="1" outlineLevel="1" x14ac:dyDescent="0.25">
      <c r="A78" s="210">
        <v>43027</v>
      </c>
      <c r="B78" s="114" t="s">
        <v>1111</v>
      </c>
      <c r="C78" s="114" t="s">
        <v>1114</v>
      </c>
      <c r="D78" s="48">
        <v>98047.24</v>
      </c>
      <c r="E78" s="213"/>
      <c r="F78" s="213"/>
      <c r="G78" s="213"/>
      <c r="H78" s="213"/>
      <c r="I78" s="213"/>
      <c r="J78" s="213"/>
      <c r="K78" s="213"/>
      <c r="L78" s="213"/>
      <c r="M78" s="214"/>
      <c r="N78" s="214"/>
      <c r="O78" s="215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6"/>
      <c r="AB78" s="216"/>
      <c r="AC78" s="216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09"/>
      <c r="AQ78" s="217"/>
      <c r="AR78" s="217"/>
      <c r="AS78" s="217"/>
      <c r="AT78" s="217"/>
      <c r="AU78" s="217"/>
      <c r="AV78" s="217"/>
      <c r="AW78" s="217"/>
      <c r="AX78" s="217"/>
      <c r="AY78" s="48"/>
      <c r="AZ78" s="48"/>
      <c r="BA78" s="48">
        <f>($D$78*10%)/12</f>
        <v>817.06033333333335</v>
      </c>
      <c r="BB78" s="48">
        <f>($D$78*10%)/12</f>
        <v>817.06033333333335</v>
      </c>
      <c r="BC78" s="48">
        <f t="shared" si="112"/>
        <v>1634.1206666666667</v>
      </c>
      <c r="BD78" s="44">
        <f t="shared" si="113"/>
        <v>96413.119333333336</v>
      </c>
    </row>
    <row r="79" spans="1:56" hidden="1" outlineLevel="1" x14ac:dyDescent="0.25">
      <c r="A79" s="210">
        <v>43027</v>
      </c>
      <c r="B79" s="114" t="s">
        <v>1115</v>
      </c>
      <c r="C79" s="114" t="s">
        <v>1114</v>
      </c>
      <c r="D79" s="48">
        <v>98047.24</v>
      </c>
      <c r="E79" s="213"/>
      <c r="F79" s="213"/>
      <c r="G79" s="213"/>
      <c r="H79" s="213"/>
      <c r="I79" s="213"/>
      <c r="J79" s="213"/>
      <c r="K79" s="213"/>
      <c r="L79" s="213"/>
      <c r="M79" s="214"/>
      <c r="N79" s="214"/>
      <c r="O79" s="215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6"/>
      <c r="AB79" s="216"/>
      <c r="AC79" s="216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09"/>
      <c r="AQ79" s="217"/>
      <c r="AR79" s="217"/>
      <c r="AS79" s="217"/>
      <c r="AT79" s="217"/>
      <c r="AU79" s="217"/>
      <c r="AV79" s="217"/>
      <c r="AW79" s="217"/>
      <c r="AX79" s="217"/>
      <c r="AY79" s="48"/>
      <c r="AZ79" s="48"/>
      <c r="BA79" s="48">
        <f>($D$79*10%)/12</f>
        <v>817.06033333333335</v>
      </c>
      <c r="BB79" s="48">
        <f>($D$79*10%)/12</f>
        <v>817.06033333333335</v>
      </c>
      <c r="BC79" s="48">
        <f t="shared" si="112"/>
        <v>1634.1206666666667</v>
      </c>
      <c r="BD79" s="44">
        <f t="shared" si="113"/>
        <v>96413.119333333336</v>
      </c>
    </row>
    <row r="80" spans="1:56" hidden="1" outlineLevel="1" x14ac:dyDescent="0.25">
      <c r="A80" s="210">
        <v>43027</v>
      </c>
      <c r="B80" s="114" t="s">
        <v>1118</v>
      </c>
      <c r="C80" s="114" t="s">
        <v>1114</v>
      </c>
      <c r="D80" s="48">
        <v>98047.24</v>
      </c>
      <c r="E80" s="213"/>
      <c r="F80" s="213"/>
      <c r="G80" s="213"/>
      <c r="H80" s="213"/>
      <c r="I80" s="213"/>
      <c r="J80" s="213"/>
      <c r="K80" s="213"/>
      <c r="L80" s="213"/>
      <c r="M80" s="214"/>
      <c r="N80" s="214"/>
      <c r="O80" s="215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6"/>
      <c r="AB80" s="216"/>
      <c r="AC80" s="216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09"/>
      <c r="AQ80" s="217"/>
      <c r="AR80" s="217"/>
      <c r="AS80" s="217"/>
      <c r="AT80" s="217"/>
      <c r="AU80" s="217"/>
      <c r="AV80" s="217"/>
      <c r="AW80" s="217"/>
      <c r="AX80" s="217"/>
      <c r="AY80" s="48"/>
      <c r="AZ80" s="48"/>
      <c r="BA80" s="48">
        <f>($D$80*10%)/12</f>
        <v>817.06033333333335</v>
      </c>
      <c r="BB80" s="48">
        <f>($D$80*10%)/12</f>
        <v>817.06033333333335</v>
      </c>
      <c r="BC80" s="48">
        <f t="shared" si="112"/>
        <v>1634.1206666666667</v>
      </c>
      <c r="BD80" s="44">
        <f t="shared" si="113"/>
        <v>96413.119333333336</v>
      </c>
    </row>
    <row r="81" spans="1:56" hidden="1" outlineLevel="1" x14ac:dyDescent="0.25">
      <c r="A81" s="210">
        <v>43027</v>
      </c>
      <c r="B81" s="114" t="s">
        <v>1121</v>
      </c>
      <c r="C81" s="114" t="s">
        <v>1114</v>
      </c>
      <c r="D81" s="48">
        <v>98047.24</v>
      </c>
      <c r="E81" s="213"/>
      <c r="F81" s="213"/>
      <c r="G81" s="213"/>
      <c r="H81" s="213"/>
      <c r="I81" s="213"/>
      <c r="J81" s="213"/>
      <c r="K81" s="213"/>
      <c r="L81" s="213"/>
      <c r="M81" s="214"/>
      <c r="N81" s="214"/>
      <c r="O81" s="215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6"/>
      <c r="AB81" s="216"/>
      <c r="AC81" s="216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09"/>
      <c r="AQ81" s="217"/>
      <c r="AR81" s="217"/>
      <c r="AS81" s="217"/>
      <c r="AT81" s="217"/>
      <c r="AU81" s="217"/>
      <c r="AV81" s="217"/>
      <c r="AW81" s="217"/>
      <c r="AX81" s="217"/>
      <c r="AY81" s="48"/>
      <c r="AZ81" s="48"/>
      <c r="BA81" s="48">
        <f>($D$81*10%)/12</f>
        <v>817.06033333333335</v>
      </c>
      <c r="BB81" s="48">
        <f>($D$81*10%)/12</f>
        <v>817.06033333333335</v>
      </c>
      <c r="BC81" s="48">
        <f t="shared" si="112"/>
        <v>1634.1206666666667</v>
      </c>
      <c r="BD81" s="44">
        <f t="shared" si="113"/>
        <v>96413.119333333336</v>
      </c>
    </row>
    <row r="82" spans="1:56" hidden="1" outlineLevel="1" x14ac:dyDescent="0.25">
      <c r="A82" s="210">
        <v>43027</v>
      </c>
      <c r="B82" s="114" t="s">
        <v>1124</v>
      </c>
      <c r="C82" s="114" t="s">
        <v>1114</v>
      </c>
      <c r="D82" s="48">
        <v>98047.24</v>
      </c>
      <c r="E82" s="213"/>
      <c r="F82" s="213"/>
      <c r="G82" s="213"/>
      <c r="H82" s="213"/>
      <c r="I82" s="213"/>
      <c r="J82" s="213"/>
      <c r="K82" s="213"/>
      <c r="L82" s="213"/>
      <c r="M82" s="214"/>
      <c r="N82" s="214"/>
      <c r="O82" s="215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6"/>
      <c r="AB82" s="216"/>
      <c r="AC82" s="216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09"/>
      <c r="AQ82" s="217"/>
      <c r="AR82" s="217"/>
      <c r="AS82" s="217"/>
      <c r="AT82" s="217"/>
      <c r="AU82" s="217"/>
      <c r="AV82" s="217"/>
      <c r="AW82" s="217"/>
      <c r="AX82" s="217"/>
      <c r="AY82" s="48"/>
      <c r="AZ82" s="48"/>
      <c r="BA82" s="48">
        <f>($D$82*10%)/12</f>
        <v>817.06033333333335</v>
      </c>
      <c r="BB82" s="48">
        <f>($D$82*10%)/12</f>
        <v>817.06033333333335</v>
      </c>
      <c r="BC82" s="48">
        <f t="shared" si="112"/>
        <v>1634.1206666666667</v>
      </c>
      <c r="BD82" s="44">
        <f t="shared" si="113"/>
        <v>96413.119333333336</v>
      </c>
    </row>
    <row r="83" spans="1:56" hidden="1" outlineLevel="1" x14ac:dyDescent="0.25">
      <c r="A83" s="210">
        <v>43069</v>
      </c>
      <c r="B83" s="114" t="s">
        <v>1142</v>
      </c>
      <c r="C83" s="114" t="s">
        <v>24</v>
      </c>
      <c r="D83" s="48">
        <v>95958.91</v>
      </c>
      <c r="E83" s="213"/>
      <c r="F83" s="213"/>
      <c r="G83" s="213"/>
      <c r="H83" s="213"/>
      <c r="I83" s="213"/>
      <c r="J83" s="213"/>
      <c r="K83" s="213"/>
      <c r="L83" s="213"/>
      <c r="M83" s="214"/>
      <c r="N83" s="214"/>
      <c r="O83" s="215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6"/>
      <c r="AB83" s="216"/>
      <c r="AC83" s="216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09"/>
      <c r="AQ83" s="217"/>
      <c r="AR83" s="217"/>
      <c r="AS83" s="217"/>
      <c r="AT83" s="217"/>
      <c r="AU83" s="217"/>
      <c r="AV83" s="217"/>
      <c r="AW83" s="217"/>
      <c r="AX83" s="217"/>
      <c r="AY83" s="48"/>
      <c r="AZ83" s="48"/>
      <c r="BA83" s="48"/>
      <c r="BB83" s="48">
        <f>($D$83*10%)/12</f>
        <v>799.65758333333349</v>
      </c>
      <c r="BC83" s="48">
        <f t="shared" si="112"/>
        <v>799.65758333333349</v>
      </c>
      <c r="BD83" s="44">
        <f t="shared" si="113"/>
        <v>95159.25241666667</v>
      </c>
    </row>
    <row r="84" spans="1:56" ht="15.75" hidden="1" outlineLevel="1" thickBot="1" x14ac:dyDescent="0.3">
      <c r="A84" s="180">
        <v>43099</v>
      </c>
      <c r="B84" s="181" t="s">
        <v>1151</v>
      </c>
      <c r="C84" s="182" t="s">
        <v>1152</v>
      </c>
      <c r="D84" s="183">
        <v>9551.0400000000009</v>
      </c>
      <c r="E84" s="184"/>
      <c r="F84" s="184"/>
      <c r="G84" s="184"/>
      <c r="H84" s="184"/>
      <c r="I84" s="184"/>
      <c r="J84" s="184"/>
      <c r="K84" s="184"/>
      <c r="L84" s="184"/>
      <c r="M84" s="185"/>
      <c r="N84" s="185"/>
      <c r="O84" s="186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7"/>
      <c r="AB84" s="187"/>
      <c r="AC84" s="187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88"/>
      <c r="AO84" s="188"/>
      <c r="AP84" s="189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8"/>
      <c r="BC84" s="48">
        <f t="shared" ref="BC84" si="114">+AO84+SUM(AQ84:BB84)</f>
        <v>0</v>
      </c>
      <c r="BD84" s="44">
        <f t="shared" ref="BD84" si="115">+D84-BC84</f>
        <v>9551.0400000000009</v>
      </c>
    </row>
    <row r="85" spans="1:56" collapsed="1" x14ac:dyDescent="0.25">
      <c r="A85" s="56"/>
      <c r="B85" s="5"/>
      <c r="C85" s="5"/>
      <c r="D85" s="57"/>
      <c r="E85" s="58"/>
      <c r="F85" s="58"/>
      <c r="G85" s="58"/>
      <c r="H85" s="58"/>
      <c r="I85" s="58"/>
      <c r="J85" s="58"/>
      <c r="K85" s="58"/>
      <c r="L85" s="58"/>
      <c r="M85" s="57"/>
      <c r="N85" s="57"/>
      <c r="O85" s="59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60"/>
      <c r="AB85" s="60"/>
      <c r="AC85" s="60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160">
        <f t="shared" ref="AQ85:BD85" si="116">+SUM(AQ8:AQ84)</f>
        <v>8593.5215000000007</v>
      </c>
      <c r="AR85" s="160">
        <f t="shared" si="116"/>
        <v>12462.141583333334</v>
      </c>
      <c r="AS85" s="160">
        <f t="shared" si="116"/>
        <v>12311.126416666668</v>
      </c>
      <c r="AT85" s="160">
        <f t="shared" si="116"/>
        <v>12688.807416666668</v>
      </c>
      <c r="AU85" s="160">
        <f t="shared" si="116"/>
        <v>13087.149666666668</v>
      </c>
      <c r="AV85" s="160">
        <f t="shared" si="116"/>
        <v>12925.161833333334</v>
      </c>
      <c r="AW85" s="160">
        <f t="shared" si="116"/>
        <v>13552.520916666666</v>
      </c>
      <c r="AX85" s="160">
        <f t="shared" si="116"/>
        <v>13552.520916666666</v>
      </c>
      <c r="AY85" s="160">
        <f t="shared" si="116"/>
        <v>14755.998916666666</v>
      </c>
      <c r="AZ85" s="160">
        <f t="shared" si="116"/>
        <v>14755.998916666666</v>
      </c>
      <c r="BA85" s="160">
        <f t="shared" si="116"/>
        <v>18841.300583333337</v>
      </c>
      <c r="BB85" s="160">
        <f t="shared" si="116"/>
        <v>19640.958166666671</v>
      </c>
      <c r="BC85" s="160">
        <f t="shared" si="116"/>
        <v>1979662.1119166666</v>
      </c>
      <c r="BD85" s="160">
        <f t="shared" si="116"/>
        <v>1695027.2692499999</v>
      </c>
    </row>
    <row r="86" spans="1:56" x14ac:dyDescent="0.25">
      <c r="A86" s="64"/>
      <c r="B86" s="5"/>
      <c r="C86" s="65" t="s">
        <v>132</v>
      </c>
      <c r="D86" s="66">
        <f>+SUM(D8:D85)</f>
        <v>3762783.4300000006</v>
      </c>
      <c r="E86" s="58">
        <v>107192.97841666668</v>
      </c>
      <c r="F86" s="58">
        <f t="shared" ref="F86:AN86" si="117">+SUM(F8:F85)</f>
        <v>243787.27725000001</v>
      </c>
      <c r="G86" s="58">
        <f t="shared" si="117"/>
        <v>396706.3113333332</v>
      </c>
      <c r="H86" s="58">
        <f t="shared" si="117"/>
        <v>551263.81874999998</v>
      </c>
      <c r="I86" s="58">
        <f t="shared" si="117"/>
        <v>723060.43099999987</v>
      </c>
      <c r="J86" s="58">
        <f t="shared" si="117"/>
        <v>898460.71366666676</v>
      </c>
      <c r="K86" s="58">
        <f t="shared" si="117"/>
        <v>1087712.3936666662</v>
      </c>
      <c r="L86" s="58">
        <f t="shared" si="117"/>
        <v>1287362.7964166661</v>
      </c>
      <c r="M86" s="58">
        <f t="shared" si="117"/>
        <v>1489269.321916667</v>
      </c>
      <c r="N86" s="58">
        <f t="shared" si="117"/>
        <v>544209.49274999998</v>
      </c>
      <c r="O86" s="58">
        <f t="shared" si="117"/>
        <v>16946.967333333327</v>
      </c>
      <c r="P86" s="58">
        <f t="shared" si="117"/>
        <v>16946.968833333329</v>
      </c>
      <c r="Q86" s="58">
        <f t="shared" si="117"/>
        <v>16946.968833333329</v>
      </c>
      <c r="R86" s="58">
        <f t="shared" si="117"/>
        <v>16946.968833333329</v>
      </c>
      <c r="S86" s="58">
        <f t="shared" si="117"/>
        <v>17375.614666666661</v>
      </c>
      <c r="T86" s="58">
        <f t="shared" si="117"/>
        <v>17375.614666666661</v>
      </c>
      <c r="U86" s="58">
        <f t="shared" si="117"/>
        <v>17410.685249999995</v>
      </c>
      <c r="V86" s="58">
        <f t="shared" si="117"/>
        <v>17410.685249999995</v>
      </c>
      <c r="W86" s="58">
        <f t="shared" si="117"/>
        <v>17410.685249999995</v>
      </c>
      <c r="X86" s="58">
        <f t="shared" si="117"/>
        <v>17410.685249999995</v>
      </c>
      <c r="Y86" s="58">
        <f t="shared" si="117"/>
        <v>18298.743916666663</v>
      </c>
      <c r="Z86" s="58">
        <f t="shared" si="117"/>
        <v>18297.703916666662</v>
      </c>
      <c r="AA86" s="58">
        <f t="shared" si="117"/>
        <v>1698047.6139166665</v>
      </c>
      <c r="AB86" s="58">
        <f t="shared" si="117"/>
        <v>496755.01058333321</v>
      </c>
      <c r="AC86" s="60">
        <f t="shared" si="117"/>
        <v>18298.742416666661</v>
      </c>
      <c r="AD86" s="60">
        <f t="shared" si="117"/>
        <v>13620.896333333332</v>
      </c>
      <c r="AE86" s="60">
        <f t="shared" si="117"/>
        <v>9010.4877500000002</v>
      </c>
      <c r="AF86" s="60">
        <f t="shared" si="117"/>
        <v>8969.8876666666674</v>
      </c>
      <c r="AG86" s="60">
        <f t="shared" si="117"/>
        <v>8063.2955833333326</v>
      </c>
      <c r="AH86" s="60">
        <f t="shared" si="117"/>
        <v>8142.8875833333323</v>
      </c>
      <c r="AI86" s="60">
        <f t="shared" si="117"/>
        <v>8142.8875833333323</v>
      </c>
      <c r="AJ86" s="60">
        <f t="shared" si="117"/>
        <v>8142.8875833333323</v>
      </c>
      <c r="AK86" s="60">
        <f t="shared" si="117"/>
        <v>8013.8296666666656</v>
      </c>
      <c r="AL86" s="60">
        <f t="shared" si="117"/>
        <v>8013.8296666666656</v>
      </c>
      <c r="AM86" s="60">
        <f t="shared" si="117"/>
        <v>8013.8296666666656</v>
      </c>
      <c r="AN86" s="60">
        <f t="shared" si="117"/>
        <v>8013.8296666666656</v>
      </c>
      <c r="AO86" s="61"/>
    </row>
    <row r="87" spans="1:56" ht="15.75" thickBot="1" x14ac:dyDescent="0.3">
      <c r="A87" s="67"/>
      <c r="B87" s="5"/>
      <c r="C87" s="68" t="s">
        <v>133</v>
      </c>
      <c r="D87" s="69">
        <v>3762784.43</v>
      </c>
      <c r="E87" s="70">
        <v>107192.98</v>
      </c>
      <c r="F87" s="70">
        <v>243787.27</v>
      </c>
      <c r="G87" s="70">
        <v>396706.31</v>
      </c>
      <c r="H87" s="70">
        <v>551263.71</v>
      </c>
      <c r="I87" s="70">
        <v>723060.31</v>
      </c>
      <c r="J87" s="71">
        <v>898460.58</v>
      </c>
      <c r="K87" s="70">
        <v>1087712.1299999999</v>
      </c>
      <c r="L87" s="70">
        <v>1287362.3999999999</v>
      </c>
      <c r="M87" s="71">
        <v>1489268.79</v>
      </c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>
        <v>1698047.6</v>
      </c>
      <c r="AB87" s="63"/>
      <c r="AC87" s="60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</row>
    <row r="88" spans="1:56" ht="15.75" thickTop="1" x14ac:dyDescent="0.25">
      <c r="A88" s="64"/>
      <c r="B88" s="5"/>
      <c r="C88" s="68" t="s">
        <v>134</v>
      </c>
      <c r="D88" s="70">
        <f>+D86-D87</f>
        <v>-0.99999999953433871</v>
      </c>
      <c r="E88" s="70">
        <v>-1.5833333163755015E-3</v>
      </c>
      <c r="F88" s="70">
        <f>+F86-F87</f>
        <v>7.2500000242143869E-3</v>
      </c>
      <c r="G88" s="70">
        <f>+G86-G87</f>
        <v>1.333333202637732E-3</v>
      </c>
      <c r="H88" s="70">
        <f>+H86-H87</f>
        <v>0.10875000001396984</v>
      </c>
      <c r="I88" s="70">
        <f t="shared" ref="I88:M88" si="118">+I86-I87</f>
        <v>0.12099999981001019</v>
      </c>
      <c r="J88" s="70">
        <f t="shared" si="118"/>
        <v>0.13366666680667549</v>
      </c>
      <c r="K88" s="70">
        <f t="shared" si="118"/>
        <v>0.26366666634567082</v>
      </c>
      <c r="L88" s="70">
        <f t="shared" si="118"/>
        <v>0.39641666621901095</v>
      </c>
      <c r="M88" s="70">
        <f t="shared" si="118"/>
        <v>0.53191666700877249</v>
      </c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>
        <f>+AA86-AA87</f>
        <v>1.3916666386649013E-2</v>
      </c>
      <c r="AB88" s="63"/>
      <c r="AC88" s="60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</row>
    <row r="89" spans="1:56" ht="15.75" thickBot="1" x14ac:dyDescent="0.3">
      <c r="A89" s="64"/>
      <c r="B89" s="2"/>
      <c r="C89" s="2"/>
      <c r="D89" s="4"/>
      <c r="E89" s="4"/>
      <c r="F89" s="4"/>
      <c r="G89" s="4"/>
      <c r="H89" s="4"/>
      <c r="I89" s="4"/>
      <c r="J89" s="4"/>
      <c r="K89" s="4"/>
      <c r="L89" s="4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2"/>
      <c r="AB89" s="2"/>
      <c r="AC89" s="2"/>
    </row>
    <row r="90" spans="1:56" ht="15.75" thickBot="1" x14ac:dyDescent="0.3">
      <c r="A90" s="15" t="s">
        <v>135</v>
      </c>
      <c r="B90" s="15"/>
      <c r="C90" s="15" t="s">
        <v>136</v>
      </c>
      <c r="D90" s="73">
        <v>0.3</v>
      </c>
      <c r="E90" s="11" t="s">
        <v>137</v>
      </c>
      <c r="F90" s="17" t="s">
        <v>138</v>
      </c>
      <c r="G90" s="11" t="s">
        <v>139</v>
      </c>
      <c r="H90" s="17" t="s">
        <v>140</v>
      </c>
      <c r="I90" s="11" t="s">
        <v>141</v>
      </c>
      <c r="J90" s="11" t="s">
        <v>142</v>
      </c>
      <c r="K90" s="11" t="s">
        <v>143</v>
      </c>
      <c r="L90" s="11" t="s">
        <v>7</v>
      </c>
      <c r="M90" s="11" t="s">
        <v>8</v>
      </c>
      <c r="N90" s="74" t="s">
        <v>9</v>
      </c>
      <c r="O90" s="75" t="s">
        <v>10</v>
      </c>
      <c r="P90" s="76" t="s">
        <v>11</v>
      </c>
      <c r="Q90" s="75" t="s">
        <v>12</v>
      </c>
      <c r="R90" s="76" t="s">
        <v>13</v>
      </c>
      <c r="S90" s="75" t="s">
        <v>14</v>
      </c>
      <c r="T90" s="76" t="s">
        <v>15</v>
      </c>
      <c r="U90" s="75" t="s">
        <v>16</v>
      </c>
      <c r="V90" s="76" t="s">
        <v>17</v>
      </c>
      <c r="W90" s="75" t="s">
        <v>18</v>
      </c>
      <c r="X90" s="76" t="s">
        <v>19</v>
      </c>
      <c r="Y90" s="75" t="s">
        <v>20</v>
      </c>
      <c r="Z90" s="76" t="s">
        <v>21</v>
      </c>
      <c r="AA90" s="11" t="s">
        <v>22</v>
      </c>
      <c r="AB90" s="77" t="s">
        <v>9</v>
      </c>
      <c r="AC90" s="13" t="s">
        <v>10</v>
      </c>
      <c r="AD90" s="13" t="s">
        <v>11</v>
      </c>
      <c r="AE90" s="13" t="s">
        <v>12</v>
      </c>
      <c r="AF90" s="13" t="s">
        <v>13</v>
      </c>
      <c r="AG90" s="13" t="s">
        <v>14</v>
      </c>
      <c r="AH90" s="13" t="s">
        <v>15</v>
      </c>
      <c r="AI90" s="13" t="s">
        <v>16</v>
      </c>
      <c r="AJ90" s="13" t="s">
        <v>17</v>
      </c>
      <c r="AK90" s="13" t="s">
        <v>18</v>
      </c>
      <c r="AL90" s="13" t="s">
        <v>19</v>
      </c>
      <c r="AM90" s="13" t="s">
        <v>20</v>
      </c>
      <c r="AN90" s="13" t="s">
        <v>21</v>
      </c>
      <c r="AO90" s="20" t="s">
        <v>144</v>
      </c>
      <c r="AP90" s="14" t="s">
        <v>9</v>
      </c>
      <c r="AQ90" s="13" t="s">
        <v>10</v>
      </c>
      <c r="AR90" s="13" t="s">
        <v>11</v>
      </c>
      <c r="AS90" s="13" t="s">
        <v>12</v>
      </c>
      <c r="AT90" s="13" t="s">
        <v>13</v>
      </c>
      <c r="AU90" s="13" t="s">
        <v>14</v>
      </c>
      <c r="AV90" s="13" t="s">
        <v>15</v>
      </c>
      <c r="AW90" s="13" t="s">
        <v>16</v>
      </c>
      <c r="AX90" s="13" t="s">
        <v>17</v>
      </c>
      <c r="AY90" s="13" t="s">
        <v>18</v>
      </c>
      <c r="AZ90" s="13" t="s">
        <v>19</v>
      </c>
      <c r="BA90" s="13" t="s">
        <v>20</v>
      </c>
      <c r="BB90" s="13" t="s">
        <v>21</v>
      </c>
      <c r="BC90" s="14" t="s">
        <v>6</v>
      </c>
      <c r="BD90" s="14" t="s">
        <v>9</v>
      </c>
    </row>
    <row r="91" spans="1:56" hidden="1" x14ac:dyDescent="0.25">
      <c r="A91" s="23">
        <v>38761</v>
      </c>
      <c r="B91" s="24" t="s">
        <v>145</v>
      </c>
      <c r="C91" s="24" t="s">
        <v>146</v>
      </c>
      <c r="D91" s="27">
        <v>5041.74</v>
      </c>
      <c r="E91" s="27">
        <v>1260.4349999999999</v>
      </c>
      <c r="F91" s="27">
        <v>2772.9569999999985</v>
      </c>
      <c r="G91" s="27">
        <v>4285.4789999999957</v>
      </c>
      <c r="H91" s="27">
        <v>5041.74099999999</v>
      </c>
      <c r="I91" s="27">
        <v>5041.74099999999</v>
      </c>
      <c r="J91" s="27">
        <v>5041.74099999999</v>
      </c>
      <c r="K91" s="27">
        <v>5041.74099999999</v>
      </c>
      <c r="L91" s="27">
        <v>5041.74099999999</v>
      </c>
      <c r="M91" s="27">
        <v>5041.74</v>
      </c>
      <c r="N91" s="29">
        <v>0</v>
      </c>
      <c r="O91" s="30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>
        <f>+SUM(O91:Z91)+M91</f>
        <v>5041.74</v>
      </c>
      <c r="AB91" s="31">
        <v>0</v>
      </c>
      <c r="AC91" s="31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132"/>
      <c r="AR91" s="132"/>
      <c r="AS91" s="132"/>
      <c r="AT91" s="133"/>
      <c r="AU91" s="133"/>
      <c r="AV91" s="133"/>
      <c r="AW91" s="133"/>
      <c r="AX91" s="133"/>
      <c r="AY91" s="133"/>
      <c r="AZ91" s="133"/>
      <c r="BA91" s="133"/>
      <c r="BB91" s="133"/>
      <c r="BC91" s="135">
        <f t="shared" ref="BC91:BC99" si="119">+AO91+SUM(AQ91:BB91)</f>
        <v>0</v>
      </c>
      <c r="BD91" s="133"/>
    </row>
    <row r="92" spans="1:56" hidden="1" x14ac:dyDescent="0.25">
      <c r="A92" s="34">
        <v>38792</v>
      </c>
      <c r="B92" s="35" t="s">
        <v>147</v>
      </c>
      <c r="C92" s="35" t="s">
        <v>148</v>
      </c>
      <c r="D92" s="38">
        <v>11085.26</v>
      </c>
      <c r="E92" s="38">
        <v>2494.1835000000001</v>
      </c>
      <c r="F92" s="38">
        <v>5819.7615000000023</v>
      </c>
      <c r="G92" s="38">
        <v>9145.3395000000037</v>
      </c>
      <c r="H92" s="38">
        <v>11085.2575</v>
      </c>
      <c r="I92" s="38">
        <v>11085.2575</v>
      </c>
      <c r="J92" s="38">
        <v>11085.2575</v>
      </c>
      <c r="K92" s="38">
        <v>11085.2575</v>
      </c>
      <c r="L92" s="38">
        <v>11085.2575</v>
      </c>
      <c r="M92" s="38">
        <v>11085.26</v>
      </c>
      <c r="N92" s="40">
        <v>0</v>
      </c>
      <c r="O92" s="41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>
        <f t="shared" ref="AA92:AA143" si="120">+SUM(O92:Z92)+M92</f>
        <v>11085.26</v>
      </c>
      <c r="AB92" s="42">
        <v>0</v>
      </c>
      <c r="AC92" s="42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114"/>
      <c r="AR92" s="114"/>
      <c r="AS92" s="114"/>
      <c r="AT92" s="134"/>
      <c r="AU92" s="134"/>
      <c r="AV92" s="134"/>
      <c r="AW92" s="134"/>
      <c r="AX92" s="134"/>
      <c r="AY92" s="134"/>
      <c r="AZ92" s="134"/>
      <c r="BA92" s="134"/>
      <c r="BB92" s="134"/>
      <c r="BC92" s="48">
        <f t="shared" si="119"/>
        <v>0</v>
      </c>
      <c r="BD92" s="134"/>
    </row>
    <row r="93" spans="1:56" hidden="1" x14ac:dyDescent="0.25">
      <c r="A93" s="34">
        <v>38798</v>
      </c>
      <c r="B93" s="35" t="s">
        <v>149</v>
      </c>
      <c r="C93" s="35" t="s">
        <v>150</v>
      </c>
      <c r="D93" s="38">
        <v>2520.87</v>
      </c>
      <c r="E93" s="38">
        <v>567.19574999999998</v>
      </c>
      <c r="F93" s="38">
        <v>1323.4567499999994</v>
      </c>
      <c r="G93" s="38">
        <v>2079.717749999998</v>
      </c>
      <c r="H93" s="38">
        <v>2520.8687500000001</v>
      </c>
      <c r="I93" s="38">
        <v>2520.8687500000001</v>
      </c>
      <c r="J93" s="38">
        <v>2520.8687500000001</v>
      </c>
      <c r="K93" s="38">
        <v>2520.8687500000001</v>
      </c>
      <c r="L93" s="38">
        <v>2520.8687500000001</v>
      </c>
      <c r="M93" s="38">
        <v>2520.87</v>
      </c>
      <c r="N93" s="40">
        <v>0</v>
      </c>
      <c r="O93" s="41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>
        <f t="shared" si="120"/>
        <v>2520.87</v>
      </c>
      <c r="AB93" s="42">
        <v>0</v>
      </c>
      <c r="AC93" s="42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114"/>
      <c r="AR93" s="114"/>
      <c r="AS93" s="114"/>
      <c r="AT93" s="134"/>
      <c r="AU93" s="134"/>
      <c r="AV93" s="134"/>
      <c r="AW93" s="134"/>
      <c r="AX93" s="134"/>
      <c r="AY93" s="134"/>
      <c r="AZ93" s="134"/>
      <c r="BA93" s="134"/>
      <c r="BB93" s="134"/>
      <c r="BC93" s="48">
        <f t="shared" si="119"/>
        <v>0</v>
      </c>
      <c r="BD93" s="134"/>
    </row>
    <row r="94" spans="1:56" hidden="1" x14ac:dyDescent="0.25">
      <c r="A94" s="34">
        <v>38808</v>
      </c>
      <c r="B94" s="35" t="s">
        <v>151</v>
      </c>
      <c r="C94" s="35" t="s">
        <v>136</v>
      </c>
      <c r="D94" s="38">
        <v>177346.01</v>
      </c>
      <c r="E94" s="38">
        <v>35469.201999999997</v>
      </c>
      <c r="F94" s="38">
        <v>88673.005000000019</v>
      </c>
      <c r="G94" s="38">
        <v>141876.80800000008</v>
      </c>
      <c r="H94" s="38">
        <v>177346.011</v>
      </c>
      <c r="I94" s="38">
        <v>177346.011</v>
      </c>
      <c r="J94" s="38">
        <v>177346.011</v>
      </c>
      <c r="K94" s="38">
        <v>177346.011</v>
      </c>
      <c r="L94" s="38">
        <v>177346.011</v>
      </c>
      <c r="M94" s="38">
        <v>177346.01</v>
      </c>
      <c r="N94" s="40">
        <v>0</v>
      </c>
      <c r="O94" s="41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>
        <f t="shared" si="120"/>
        <v>177346.01</v>
      </c>
      <c r="AB94" s="42">
        <v>0</v>
      </c>
      <c r="AC94" s="42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114"/>
      <c r="AR94" s="114"/>
      <c r="AS94" s="114"/>
      <c r="AT94" s="134"/>
      <c r="AU94" s="134"/>
      <c r="AV94" s="134"/>
      <c r="AW94" s="134"/>
      <c r="AX94" s="134"/>
      <c r="AY94" s="134"/>
      <c r="AZ94" s="134"/>
      <c r="BA94" s="134"/>
      <c r="BB94" s="134"/>
      <c r="BC94" s="48">
        <f t="shared" si="119"/>
        <v>0</v>
      </c>
      <c r="BD94" s="134"/>
    </row>
    <row r="95" spans="1:56" hidden="1" x14ac:dyDescent="0.25">
      <c r="A95" s="34">
        <v>38813</v>
      </c>
      <c r="B95" s="35" t="s">
        <v>152</v>
      </c>
      <c r="C95" s="35" t="s">
        <v>153</v>
      </c>
      <c r="D95" s="38">
        <v>8364.27</v>
      </c>
      <c r="E95" s="38">
        <v>1672.8539999999998</v>
      </c>
      <c r="F95" s="38">
        <v>4182.1349999999993</v>
      </c>
      <c r="G95" s="38">
        <v>6691.4159999999983</v>
      </c>
      <c r="H95" s="38">
        <v>8364.2669999999998</v>
      </c>
      <c r="I95" s="38">
        <v>8364.2669999999998</v>
      </c>
      <c r="J95" s="38">
        <v>8364.2669999999998</v>
      </c>
      <c r="K95" s="38">
        <v>8364.2669999999998</v>
      </c>
      <c r="L95" s="38">
        <v>8364.2669999999998</v>
      </c>
      <c r="M95" s="38">
        <v>8364.27</v>
      </c>
      <c r="N95" s="40">
        <v>0</v>
      </c>
      <c r="O95" s="41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>
        <f t="shared" si="120"/>
        <v>8364.27</v>
      </c>
      <c r="AB95" s="42">
        <v>0</v>
      </c>
      <c r="AC95" s="42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114"/>
      <c r="AR95" s="114"/>
      <c r="AS95" s="114"/>
      <c r="AT95" s="134"/>
      <c r="AU95" s="134"/>
      <c r="AV95" s="134"/>
      <c r="AW95" s="134"/>
      <c r="AX95" s="134"/>
      <c r="AY95" s="134"/>
      <c r="AZ95" s="134"/>
      <c r="BA95" s="134"/>
      <c r="BB95" s="134"/>
      <c r="BC95" s="48">
        <f t="shared" si="119"/>
        <v>0</v>
      </c>
      <c r="BD95" s="134"/>
    </row>
    <row r="96" spans="1:56" hidden="1" x14ac:dyDescent="0.25">
      <c r="A96" s="34">
        <v>38945</v>
      </c>
      <c r="B96" s="35" t="s">
        <v>154</v>
      </c>
      <c r="C96" s="35" t="s">
        <v>155</v>
      </c>
      <c r="D96" s="38">
        <v>16832.169999999998</v>
      </c>
      <c r="E96" s="38">
        <v>1683.2169999999996</v>
      </c>
      <c r="F96" s="38">
        <v>6732.8680000000013</v>
      </c>
      <c r="G96" s="38">
        <v>11782.518999999995</v>
      </c>
      <c r="H96" s="38">
        <v>16832.169999999998</v>
      </c>
      <c r="I96" s="38">
        <v>16832.169999999998</v>
      </c>
      <c r="J96" s="38">
        <v>16832.169999999998</v>
      </c>
      <c r="K96" s="38">
        <v>16832.169999999998</v>
      </c>
      <c r="L96" s="38">
        <v>16832.169999999998</v>
      </c>
      <c r="M96" s="38">
        <v>16832.169999999998</v>
      </c>
      <c r="N96" s="40">
        <v>0</v>
      </c>
      <c r="O96" s="41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>
        <f t="shared" si="120"/>
        <v>16832.169999999998</v>
      </c>
      <c r="AB96" s="42">
        <v>0</v>
      </c>
      <c r="AC96" s="42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114"/>
      <c r="AR96" s="114"/>
      <c r="AS96" s="114"/>
      <c r="AT96" s="134"/>
      <c r="AU96" s="134"/>
      <c r="AV96" s="134"/>
      <c r="AW96" s="134"/>
      <c r="AX96" s="134"/>
      <c r="AY96" s="134"/>
      <c r="AZ96" s="134"/>
      <c r="BA96" s="134"/>
      <c r="BB96" s="134"/>
      <c r="BC96" s="48">
        <f t="shared" si="119"/>
        <v>0</v>
      </c>
      <c r="BD96" s="134"/>
    </row>
    <row r="97" spans="1:56" hidden="1" x14ac:dyDescent="0.25">
      <c r="A97" s="34">
        <v>38967</v>
      </c>
      <c r="B97" s="35" t="s">
        <v>33</v>
      </c>
      <c r="C97" s="35" t="s">
        <v>156</v>
      </c>
      <c r="D97" s="38">
        <v>7664.45</v>
      </c>
      <c r="E97" s="38">
        <v>574.83375000000001</v>
      </c>
      <c r="F97" s="38">
        <v>2874.1687499999994</v>
      </c>
      <c r="G97" s="38">
        <v>5173.5037499999989</v>
      </c>
      <c r="H97" s="38">
        <v>7472.8387499999981</v>
      </c>
      <c r="I97" s="38">
        <v>7664.45</v>
      </c>
      <c r="J97" s="38">
        <v>7664.45</v>
      </c>
      <c r="K97" s="38">
        <v>7664.45</v>
      </c>
      <c r="L97" s="38">
        <v>7664.45</v>
      </c>
      <c r="M97" s="38">
        <v>7664.45</v>
      </c>
      <c r="N97" s="40">
        <v>0</v>
      </c>
      <c r="O97" s="41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>
        <f t="shared" si="120"/>
        <v>7664.45</v>
      </c>
      <c r="AB97" s="42">
        <v>0</v>
      </c>
      <c r="AC97" s="42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114"/>
      <c r="AR97" s="114"/>
      <c r="AS97" s="114"/>
      <c r="AT97" s="134"/>
      <c r="AU97" s="134"/>
      <c r="AV97" s="134"/>
      <c r="AW97" s="134"/>
      <c r="AX97" s="134"/>
      <c r="AY97" s="134"/>
      <c r="AZ97" s="134"/>
      <c r="BA97" s="134"/>
      <c r="BB97" s="134"/>
      <c r="BC97" s="48">
        <f t="shared" si="119"/>
        <v>0</v>
      </c>
      <c r="BD97" s="134"/>
    </row>
    <row r="98" spans="1:56" hidden="1" x14ac:dyDescent="0.25">
      <c r="A98" s="34">
        <v>38986</v>
      </c>
      <c r="B98" s="35" t="s">
        <v>157</v>
      </c>
      <c r="C98" s="35" t="s">
        <v>156</v>
      </c>
      <c r="D98" s="38">
        <v>10029.61</v>
      </c>
      <c r="E98" s="38">
        <v>752.22075000000007</v>
      </c>
      <c r="F98" s="38">
        <v>3761.1037499999993</v>
      </c>
      <c r="G98" s="38">
        <v>6769.9867499999973</v>
      </c>
      <c r="H98" s="38">
        <v>9778.8697500000017</v>
      </c>
      <c r="I98" s="38">
        <v>10029.61</v>
      </c>
      <c r="J98" s="38">
        <v>10029.61</v>
      </c>
      <c r="K98" s="38">
        <v>10029.61</v>
      </c>
      <c r="L98" s="38">
        <v>10029.61</v>
      </c>
      <c r="M98" s="38">
        <v>10029.61</v>
      </c>
      <c r="N98" s="40">
        <v>0</v>
      </c>
      <c r="O98" s="41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>
        <f t="shared" si="120"/>
        <v>10029.61</v>
      </c>
      <c r="AB98" s="42">
        <v>0</v>
      </c>
      <c r="AC98" s="42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114"/>
      <c r="AR98" s="114"/>
      <c r="AS98" s="114"/>
      <c r="AT98" s="134"/>
      <c r="AU98" s="134"/>
      <c r="AV98" s="134"/>
      <c r="AW98" s="134"/>
      <c r="AX98" s="134"/>
      <c r="AY98" s="134"/>
      <c r="AZ98" s="134"/>
      <c r="BA98" s="134"/>
      <c r="BB98" s="134"/>
      <c r="BC98" s="48">
        <f t="shared" si="119"/>
        <v>0</v>
      </c>
      <c r="BD98" s="134"/>
    </row>
    <row r="99" spans="1:56" hidden="1" x14ac:dyDescent="0.25">
      <c r="A99" s="34">
        <v>39056</v>
      </c>
      <c r="B99" s="35" t="s">
        <v>158</v>
      </c>
      <c r="C99" s="35" t="s">
        <v>159</v>
      </c>
      <c r="D99" s="38">
        <v>21701.82</v>
      </c>
      <c r="E99" s="38"/>
      <c r="F99" s="38">
        <v>6510.5460000000012</v>
      </c>
      <c r="G99" s="38">
        <v>13021.092000000002</v>
      </c>
      <c r="H99" s="38">
        <v>19531.638000000003</v>
      </c>
      <c r="I99" s="38">
        <v>21701.82</v>
      </c>
      <c r="J99" s="38">
        <v>21701.82</v>
      </c>
      <c r="K99" s="38">
        <v>21701.82</v>
      </c>
      <c r="L99" s="38">
        <v>21701.82</v>
      </c>
      <c r="M99" s="38">
        <v>21701.82</v>
      </c>
      <c r="N99" s="40">
        <v>0</v>
      </c>
      <c r="O99" s="41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>
        <f t="shared" si="120"/>
        <v>21701.82</v>
      </c>
      <c r="AB99" s="42">
        <v>0</v>
      </c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114"/>
      <c r="AR99" s="114"/>
      <c r="AS99" s="114"/>
      <c r="AT99" s="134"/>
      <c r="AU99" s="134"/>
      <c r="AV99" s="134"/>
      <c r="AW99" s="134"/>
      <c r="AX99" s="134"/>
      <c r="AY99" s="134"/>
      <c r="AZ99" s="134"/>
      <c r="BA99" s="134"/>
      <c r="BB99" s="134"/>
      <c r="BC99" s="48">
        <f t="shared" si="119"/>
        <v>0</v>
      </c>
      <c r="BD99" s="134"/>
    </row>
    <row r="100" spans="1:56" hidden="1" x14ac:dyDescent="0.25">
      <c r="A100" s="34">
        <v>39082</v>
      </c>
      <c r="B100" s="35" t="s">
        <v>160</v>
      </c>
      <c r="C100" s="35" t="s">
        <v>161</v>
      </c>
      <c r="D100" s="38">
        <v>6147.39</v>
      </c>
      <c r="E100" s="38"/>
      <c r="F100" s="38">
        <v>1844.2169999999996</v>
      </c>
      <c r="G100" s="38">
        <v>3688.4339999999984</v>
      </c>
      <c r="H100" s="38">
        <v>5532.6510000000017</v>
      </c>
      <c r="I100" s="38">
        <v>6147.39</v>
      </c>
      <c r="J100" s="38">
        <v>6147.39</v>
      </c>
      <c r="K100" s="38">
        <v>6147.39</v>
      </c>
      <c r="L100" s="38">
        <v>6147.39</v>
      </c>
      <c r="M100" s="38">
        <v>6147.39</v>
      </c>
      <c r="N100" s="40">
        <v>0</v>
      </c>
      <c r="O100" s="41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>
        <f t="shared" si="120"/>
        <v>6147.39</v>
      </c>
      <c r="AB100" s="42">
        <v>0</v>
      </c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114"/>
      <c r="AR100" s="114"/>
      <c r="AS100" s="11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48">
        <f t="shared" ref="BC100:BC130" si="121">+AO100+SUM(AQ100:BB100)</f>
        <v>0</v>
      </c>
      <c r="BD100" s="134"/>
    </row>
    <row r="101" spans="1:56" hidden="1" x14ac:dyDescent="0.25">
      <c r="A101" s="34">
        <v>39113</v>
      </c>
      <c r="B101" s="35" t="s">
        <v>162</v>
      </c>
      <c r="C101" s="35" t="s">
        <v>163</v>
      </c>
      <c r="D101" s="38">
        <v>13462.77</v>
      </c>
      <c r="E101" s="38"/>
      <c r="F101" s="38">
        <v>3702.2617500000001</v>
      </c>
      <c r="G101" s="38">
        <v>7741.0927500000053</v>
      </c>
      <c r="H101" s="38">
        <v>11779.923750000011</v>
      </c>
      <c r="I101" s="38">
        <v>13462.77</v>
      </c>
      <c r="J101" s="38">
        <v>13462.77</v>
      </c>
      <c r="K101" s="38">
        <v>13462.77</v>
      </c>
      <c r="L101" s="38">
        <v>13462.77</v>
      </c>
      <c r="M101" s="38">
        <v>13462.77</v>
      </c>
      <c r="N101" s="40">
        <v>0</v>
      </c>
      <c r="O101" s="41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>
        <f t="shared" si="120"/>
        <v>13462.77</v>
      </c>
      <c r="AB101" s="42">
        <v>0</v>
      </c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114"/>
      <c r="AR101" s="114"/>
      <c r="AS101" s="11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48">
        <f t="shared" si="121"/>
        <v>0</v>
      </c>
      <c r="BD101" s="134"/>
    </row>
    <row r="102" spans="1:56" hidden="1" x14ac:dyDescent="0.25">
      <c r="A102" s="34">
        <v>39120</v>
      </c>
      <c r="B102" s="35" t="s">
        <v>164</v>
      </c>
      <c r="C102" s="35" t="s">
        <v>165</v>
      </c>
      <c r="D102" s="38">
        <v>26086.959999999999</v>
      </c>
      <c r="E102" s="38"/>
      <c r="F102" s="38">
        <v>6521.74</v>
      </c>
      <c r="G102" s="38">
        <v>14347.82799999999</v>
      </c>
      <c r="H102" s="38">
        <v>22173.915999999979</v>
      </c>
      <c r="I102" s="38">
        <v>26086.959999999999</v>
      </c>
      <c r="J102" s="38">
        <v>26086.959999999999</v>
      </c>
      <c r="K102" s="38">
        <v>26086.959999999999</v>
      </c>
      <c r="L102" s="38">
        <v>26086.959999999999</v>
      </c>
      <c r="M102" s="38">
        <v>26086.959999999999</v>
      </c>
      <c r="N102" s="40">
        <v>0</v>
      </c>
      <c r="O102" s="41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>
        <f t="shared" si="120"/>
        <v>26086.959999999999</v>
      </c>
      <c r="AB102" s="42">
        <v>0</v>
      </c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114"/>
      <c r="AR102" s="114"/>
      <c r="AS102" s="11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48">
        <f t="shared" si="121"/>
        <v>0</v>
      </c>
      <c r="BD102" s="134"/>
    </row>
    <row r="103" spans="1:56" hidden="1" x14ac:dyDescent="0.25">
      <c r="A103" s="34">
        <v>39128</v>
      </c>
      <c r="B103" s="35" t="s">
        <v>166</v>
      </c>
      <c r="C103" s="35" t="s">
        <v>167</v>
      </c>
      <c r="D103" s="38">
        <v>25346.54</v>
      </c>
      <c r="E103" s="38"/>
      <c r="F103" s="38">
        <v>6336.6349999999993</v>
      </c>
      <c r="G103" s="38">
        <v>13940.597000000003</v>
      </c>
      <c r="H103" s="38">
        <v>21544.558999999994</v>
      </c>
      <c r="I103" s="38">
        <v>25346.54</v>
      </c>
      <c r="J103" s="38">
        <v>25346.54</v>
      </c>
      <c r="K103" s="38">
        <v>25346.54</v>
      </c>
      <c r="L103" s="38">
        <v>25346.54</v>
      </c>
      <c r="M103" s="38">
        <v>25346.54</v>
      </c>
      <c r="N103" s="40">
        <v>0</v>
      </c>
      <c r="O103" s="41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>
        <f>+SUM(O103:Z103)+M103</f>
        <v>25346.54</v>
      </c>
      <c r="AB103" s="42">
        <v>0</v>
      </c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114"/>
      <c r="AR103" s="114"/>
      <c r="AS103" s="11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48">
        <f t="shared" si="121"/>
        <v>0</v>
      </c>
      <c r="BD103" s="134"/>
    </row>
    <row r="104" spans="1:56" hidden="1" x14ac:dyDescent="0.25">
      <c r="A104" s="46">
        <v>39168</v>
      </c>
      <c r="B104" s="36" t="s">
        <v>168</v>
      </c>
      <c r="C104" s="36" t="s">
        <v>169</v>
      </c>
      <c r="D104" s="38">
        <v>15087.75</v>
      </c>
      <c r="E104" s="38"/>
      <c r="F104" s="38">
        <v>3394.7437499999996</v>
      </c>
      <c r="G104" s="38">
        <v>7921.0687500000031</v>
      </c>
      <c r="H104" s="38">
        <v>12447.393750000007</v>
      </c>
      <c r="I104" s="38">
        <v>15087.75</v>
      </c>
      <c r="J104" s="38">
        <v>15087.75</v>
      </c>
      <c r="K104" s="38">
        <v>15087.75</v>
      </c>
      <c r="L104" s="38">
        <v>15087.75</v>
      </c>
      <c r="M104" s="38">
        <v>15087.75</v>
      </c>
      <c r="N104" s="40">
        <v>0</v>
      </c>
      <c r="O104" s="41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>
        <f t="shared" si="120"/>
        <v>15087.75</v>
      </c>
      <c r="AB104" s="42">
        <v>0</v>
      </c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114"/>
      <c r="AR104" s="114"/>
      <c r="AS104" s="11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48">
        <f t="shared" si="121"/>
        <v>0</v>
      </c>
      <c r="BD104" s="134"/>
    </row>
    <row r="105" spans="1:56" hidden="1" x14ac:dyDescent="0.25">
      <c r="A105" s="46">
        <v>39189</v>
      </c>
      <c r="B105" s="36" t="s">
        <v>170</v>
      </c>
      <c r="C105" s="36" t="s">
        <v>171</v>
      </c>
      <c r="D105" s="38">
        <v>10867.5</v>
      </c>
      <c r="E105" s="38"/>
      <c r="F105" s="38">
        <v>2173.5</v>
      </c>
      <c r="G105" s="38">
        <v>5433.75</v>
      </c>
      <c r="H105" s="38">
        <v>8694</v>
      </c>
      <c r="I105" s="38">
        <v>10867.5</v>
      </c>
      <c r="J105" s="38">
        <v>10867.5</v>
      </c>
      <c r="K105" s="38">
        <v>10867.5</v>
      </c>
      <c r="L105" s="38">
        <v>10867.5</v>
      </c>
      <c r="M105" s="38">
        <v>10867.5</v>
      </c>
      <c r="N105" s="40">
        <v>0</v>
      </c>
      <c r="O105" s="41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>
        <f t="shared" si="120"/>
        <v>10867.5</v>
      </c>
      <c r="AB105" s="42">
        <v>0</v>
      </c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114"/>
      <c r="AR105" s="114"/>
      <c r="AS105" s="11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48">
        <f t="shared" si="121"/>
        <v>0</v>
      </c>
      <c r="BD105" s="134"/>
    </row>
    <row r="106" spans="1:56" hidden="1" x14ac:dyDescent="0.25">
      <c r="A106" s="46">
        <v>39416</v>
      </c>
      <c r="B106" s="36" t="s">
        <v>172</v>
      </c>
      <c r="C106" s="36" t="s">
        <v>169</v>
      </c>
      <c r="D106" s="38">
        <v>88913.04</v>
      </c>
      <c r="E106" s="38"/>
      <c r="F106" s="38">
        <v>2222.8259999999996</v>
      </c>
      <c r="G106" s="38">
        <v>28896.738000000001</v>
      </c>
      <c r="H106" s="38">
        <v>55570.65</v>
      </c>
      <c r="I106" s="38">
        <v>82244.562000000005</v>
      </c>
      <c r="J106" s="38">
        <v>88913.04</v>
      </c>
      <c r="K106" s="38">
        <v>88913.04</v>
      </c>
      <c r="L106" s="38">
        <v>88913.04</v>
      </c>
      <c r="M106" s="38">
        <v>88913.04</v>
      </c>
      <c r="N106" s="40">
        <v>0</v>
      </c>
      <c r="O106" s="41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>
        <f t="shared" si="120"/>
        <v>88913.04</v>
      </c>
      <c r="AB106" s="42">
        <v>0</v>
      </c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114"/>
      <c r="AR106" s="114"/>
      <c r="AS106" s="11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48">
        <f t="shared" si="121"/>
        <v>0</v>
      </c>
      <c r="BD106" s="134"/>
    </row>
    <row r="107" spans="1:56" hidden="1" x14ac:dyDescent="0.25">
      <c r="A107" s="46">
        <v>39437</v>
      </c>
      <c r="B107" s="36" t="s">
        <v>173</v>
      </c>
      <c r="C107" s="36" t="s">
        <v>174</v>
      </c>
      <c r="D107" s="38">
        <v>22333.35</v>
      </c>
      <c r="E107" s="38"/>
      <c r="F107" s="38">
        <v>0</v>
      </c>
      <c r="G107" s="38">
        <v>6700.0049999999983</v>
      </c>
      <c r="H107" s="38">
        <v>13400.01</v>
      </c>
      <c r="I107" s="38">
        <v>20100.01500000001</v>
      </c>
      <c r="J107" s="38">
        <v>22333.35</v>
      </c>
      <c r="K107" s="38">
        <v>22333.35</v>
      </c>
      <c r="L107" s="38">
        <v>22333.35</v>
      </c>
      <c r="M107" s="38">
        <v>22333.35</v>
      </c>
      <c r="N107" s="40">
        <v>0</v>
      </c>
      <c r="O107" s="41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>
        <f t="shared" si="120"/>
        <v>22333.35</v>
      </c>
      <c r="AB107" s="42">
        <v>0</v>
      </c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114"/>
      <c r="AR107" s="114"/>
      <c r="AS107" s="11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48">
        <f t="shared" si="121"/>
        <v>0</v>
      </c>
      <c r="BD107" s="134"/>
    </row>
    <row r="108" spans="1:56" hidden="1" x14ac:dyDescent="0.25">
      <c r="A108" s="46">
        <v>39437</v>
      </c>
      <c r="B108" s="36" t="s">
        <v>173</v>
      </c>
      <c r="C108" s="36" t="s">
        <v>174</v>
      </c>
      <c r="D108" s="38">
        <v>3209.17</v>
      </c>
      <c r="E108" s="38"/>
      <c r="F108" s="38">
        <v>0</v>
      </c>
      <c r="G108" s="38">
        <v>962.75099999999986</v>
      </c>
      <c r="H108" s="38">
        <v>1925.5020000000009</v>
      </c>
      <c r="I108" s="38">
        <v>2888.2529999999997</v>
      </c>
      <c r="J108" s="38">
        <v>3209.17</v>
      </c>
      <c r="K108" s="38">
        <v>3209.17</v>
      </c>
      <c r="L108" s="38">
        <v>3209.17</v>
      </c>
      <c r="M108" s="38">
        <v>3209.17</v>
      </c>
      <c r="N108" s="40">
        <v>0</v>
      </c>
      <c r="O108" s="41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>
        <f t="shared" si="120"/>
        <v>3209.17</v>
      </c>
      <c r="AB108" s="42">
        <v>0</v>
      </c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114"/>
      <c r="AR108" s="114"/>
      <c r="AS108" s="11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48">
        <f t="shared" si="121"/>
        <v>0</v>
      </c>
      <c r="BD108" s="134"/>
    </row>
    <row r="109" spans="1:56" hidden="1" x14ac:dyDescent="0.25">
      <c r="A109" s="46">
        <v>39477</v>
      </c>
      <c r="B109" s="36" t="s">
        <v>175</v>
      </c>
      <c r="C109" s="36" t="s">
        <v>176</v>
      </c>
      <c r="D109" s="38">
        <v>3009.95</v>
      </c>
      <c r="E109" s="38"/>
      <c r="F109" s="38"/>
      <c r="G109" s="38">
        <v>827.74</v>
      </c>
      <c r="H109" s="38">
        <v>1730.72</v>
      </c>
      <c r="I109" s="38">
        <v>2633.71</v>
      </c>
      <c r="J109" s="38">
        <v>3009.95</v>
      </c>
      <c r="K109" s="38">
        <v>3009.95</v>
      </c>
      <c r="L109" s="38">
        <v>3009.95</v>
      </c>
      <c r="M109" s="38">
        <v>3009.95</v>
      </c>
      <c r="N109" s="40">
        <v>0</v>
      </c>
      <c r="O109" s="41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>
        <f t="shared" si="120"/>
        <v>3009.95</v>
      </c>
      <c r="AB109" s="42">
        <v>0</v>
      </c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114"/>
      <c r="AR109" s="114"/>
      <c r="AS109" s="11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48">
        <f t="shared" si="121"/>
        <v>0</v>
      </c>
      <c r="BD109" s="134"/>
    </row>
    <row r="110" spans="1:56" hidden="1" x14ac:dyDescent="0.25">
      <c r="A110" s="78">
        <v>39477</v>
      </c>
      <c r="B110" s="79" t="s">
        <v>175</v>
      </c>
      <c r="C110" s="79" t="s">
        <v>176</v>
      </c>
      <c r="D110" s="38">
        <v>-3009.95</v>
      </c>
      <c r="E110" s="38"/>
      <c r="F110" s="38"/>
      <c r="G110" s="38">
        <v>-827.73624999999981</v>
      </c>
      <c r="H110" s="38">
        <v>-1730.72</v>
      </c>
      <c r="I110" s="38">
        <v>-2633.71</v>
      </c>
      <c r="J110" s="38">
        <v>-3009.95</v>
      </c>
      <c r="K110" s="38">
        <v>-3009.95</v>
      </c>
      <c r="L110" s="38">
        <v>-3009.95</v>
      </c>
      <c r="M110" s="38">
        <v>-3009.95</v>
      </c>
      <c r="N110" s="40">
        <v>0</v>
      </c>
      <c r="O110" s="41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>
        <f t="shared" si="120"/>
        <v>-3009.95</v>
      </c>
      <c r="AB110" s="42">
        <v>0</v>
      </c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114"/>
      <c r="AR110" s="114"/>
      <c r="AS110" s="11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48">
        <f t="shared" si="121"/>
        <v>0</v>
      </c>
      <c r="BD110" s="134"/>
    </row>
    <row r="111" spans="1:56" hidden="1" x14ac:dyDescent="0.25">
      <c r="A111" s="46">
        <v>39721</v>
      </c>
      <c r="B111" s="36" t="s">
        <v>177</v>
      </c>
      <c r="C111" s="36" t="s">
        <v>178</v>
      </c>
      <c r="D111" s="41">
        <v>3564.35</v>
      </c>
      <c r="E111" s="41"/>
      <c r="F111" s="41"/>
      <c r="G111" s="41">
        <v>267.32</v>
      </c>
      <c r="H111" s="38">
        <v>1336.64</v>
      </c>
      <c r="I111" s="38">
        <v>2405.9362499999997</v>
      </c>
      <c r="J111" s="38">
        <v>3475.2412499999996</v>
      </c>
      <c r="K111" s="38">
        <v>3564.35</v>
      </c>
      <c r="L111" s="38">
        <v>3564.35</v>
      </c>
      <c r="M111" s="38">
        <v>3564.35</v>
      </c>
      <c r="N111" s="40">
        <v>0</v>
      </c>
      <c r="O111" s="41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>
        <f t="shared" si="120"/>
        <v>3564.35</v>
      </c>
      <c r="AB111" s="42">
        <v>0</v>
      </c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114"/>
      <c r="AR111" s="114"/>
      <c r="AS111" s="11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48">
        <f t="shared" si="121"/>
        <v>0</v>
      </c>
      <c r="BD111" s="134"/>
    </row>
    <row r="112" spans="1:56" hidden="1" x14ac:dyDescent="0.25">
      <c r="A112" s="46">
        <v>39675</v>
      </c>
      <c r="B112" s="36" t="s">
        <v>179</v>
      </c>
      <c r="C112" s="36" t="s">
        <v>180</v>
      </c>
      <c r="D112" s="38">
        <v>286.08999999999997</v>
      </c>
      <c r="E112" s="38"/>
      <c r="F112" s="38"/>
      <c r="G112" s="38">
        <v>28.6</v>
      </c>
      <c r="H112" s="38">
        <v>114.44</v>
      </c>
      <c r="I112" s="38">
        <v>200.26</v>
      </c>
      <c r="J112" s="38">
        <v>286.08999999999997</v>
      </c>
      <c r="K112" s="38">
        <v>286.08999999999997</v>
      </c>
      <c r="L112" s="38">
        <v>286.08999999999997</v>
      </c>
      <c r="M112" s="38">
        <v>286.08999999999997</v>
      </c>
      <c r="N112" s="40">
        <v>0</v>
      </c>
      <c r="O112" s="41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>
        <f t="shared" si="120"/>
        <v>286.08999999999997</v>
      </c>
      <c r="AB112" s="42">
        <v>0</v>
      </c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114"/>
      <c r="AR112" s="114"/>
      <c r="AS112" s="11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48">
        <f t="shared" si="121"/>
        <v>0</v>
      </c>
      <c r="BD112" s="134"/>
    </row>
    <row r="113" spans="1:56" hidden="1" x14ac:dyDescent="0.25">
      <c r="A113" s="80">
        <v>39675</v>
      </c>
      <c r="B113" s="79" t="s">
        <v>179</v>
      </c>
      <c r="C113" s="79" t="s">
        <v>180</v>
      </c>
      <c r="D113" s="38">
        <v>-286.08999999999997</v>
      </c>
      <c r="E113" s="38"/>
      <c r="F113" s="38"/>
      <c r="G113" s="38">
        <v>-28.6</v>
      </c>
      <c r="H113" s="38">
        <v>-114.44</v>
      </c>
      <c r="I113" s="38">
        <v>-200.26</v>
      </c>
      <c r="J113" s="38">
        <v>-286.08999999999997</v>
      </c>
      <c r="K113" s="38">
        <v>-286.08999999999997</v>
      </c>
      <c r="L113" s="38">
        <v>-286.08999999999997</v>
      </c>
      <c r="M113" s="38">
        <v>-286.08999999999997</v>
      </c>
      <c r="N113" s="40">
        <v>0</v>
      </c>
      <c r="O113" s="41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>
        <f t="shared" si="120"/>
        <v>-286.08999999999997</v>
      </c>
      <c r="AB113" s="42">
        <v>0</v>
      </c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114"/>
      <c r="AR113" s="114"/>
      <c r="AS113" s="11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48">
        <f t="shared" si="121"/>
        <v>0</v>
      </c>
      <c r="BD113" s="134"/>
    </row>
    <row r="114" spans="1:56" hidden="1" x14ac:dyDescent="0.25">
      <c r="A114" s="80"/>
      <c r="B114" s="79"/>
      <c r="C114" s="79" t="s">
        <v>181</v>
      </c>
      <c r="D114" s="38"/>
      <c r="E114" s="38"/>
      <c r="F114" s="38"/>
      <c r="G114" s="38"/>
      <c r="H114" s="38"/>
      <c r="I114" s="38"/>
      <c r="J114" s="38"/>
      <c r="K114" s="38">
        <v>0</v>
      </c>
      <c r="L114" s="38"/>
      <c r="M114" s="38">
        <v>0</v>
      </c>
      <c r="N114" s="40">
        <v>0</v>
      </c>
      <c r="O114" s="41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>
        <f>+SUM(O114:Z114)+M114</f>
        <v>0</v>
      </c>
      <c r="AB114" s="42">
        <v>0</v>
      </c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114"/>
      <c r="AR114" s="114"/>
      <c r="AS114" s="11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48">
        <f t="shared" si="121"/>
        <v>0</v>
      </c>
      <c r="BD114" s="134"/>
    </row>
    <row r="115" spans="1:56" hidden="1" x14ac:dyDescent="0.25">
      <c r="A115" s="81">
        <v>40359</v>
      </c>
      <c r="B115" s="36" t="s">
        <v>182</v>
      </c>
      <c r="C115" s="36" t="s">
        <v>183</v>
      </c>
      <c r="D115" s="38">
        <v>8845</v>
      </c>
      <c r="E115" s="38"/>
      <c r="F115" s="38"/>
      <c r="G115" s="38"/>
      <c r="H115" s="38"/>
      <c r="I115" s="38">
        <v>1326.75</v>
      </c>
      <c r="J115" s="38">
        <v>3980.25</v>
      </c>
      <c r="K115" s="38">
        <v>6633.75</v>
      </c>
      <c r="L115" s="38">
        <v>8845</v>
      </c>
      <c r="M115" s="38">
        <v>8845</v>
      </c>
      <c r="N115" s="40">
        <v>0</v>
      </c>
      <c r="O115" s="41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>
        <f t="shared" si="120"/>
        <v>8845</v>
      </c>
      <c r="AB115" s="42">
        <v>0</v>
      </c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3"/>
      <c r="AQ115" s="114"/>
      <c r="AR115" s="114"/>
      <c r="AS115" s="11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48">
        <f t="shared" si="121"/>
        <v>0</v>
      </c>
      <c r="BD115" s="134"/>
    </row>
    <row r="116" spans="1:56" hidden="1" x14ac:dyDescent="0.25">
      <c r="A116" s="81">
        <v>40674</v>
      </c>
      <c r="B116" s="36" t="s">
        <v>184</v>
      </c>
      <c r="C116" s="36" t="s">
        <v>185</v>
      </c>
      <c r="D116" s="38">
        <v>5265</v>
      </c>
      <c r="E116" s="38"/>
      <c r="F116" s="38"/>
      <c r="G116" s="38"/>
      <c r="H116" s="38"/>
      <c r="I116" s="38">
        <v>0</v>
      </c>
      <c r="J116" s="38">
        <v>921.41</v>
      </c>
      <c r="K116" s="38">
        <v>2500.91</v>
      </c>
      <c r="L116" s="38">
        <v>4080.41</v>
      </c>
      <c r="M116" s="38">
        <v>5265</v>
      </c>
      <c r="N116" s="40">
        <v>0</v>
      </c>
      <c r="O116" s="41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2">
        <f t="shared" si="120"/>
        <v>5265</v>
      </c>
      <c r="AB116" s="42">
        <v>0</v>
      </c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3"/>
      <c r="AQ116" s="114"/>
      <c r="AR116" s="114"/>
      <c r="AS116" s="11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48">
        <f t="shared" si="121"/>
        <v>0</v>
      </c>
      <c r="BD116" s="134"/>
    </row>
    <row r="117" spans="1:56" hidden="1" x14ac:dyDescent="0.25">
      <c r="A117" s="81">
        <v>40794</v>
      </c>
      <c r="B117" s="36" t="s">
        <v>186</v>
      </c>
      <c r="C117" s="36" t="s">
        <v>187</v>
      </c>
      <c r="D117" s="38">
        <v>3302.22</v>
      </c>
      <c r="E117" s="38"/>
      <c r="F117" s="38"/>
      <c r="G117" s="38"/>
      <c r="H117" s="38"/>
      <c r="I117" s="38"/>
      <c r="J117" s="38">
        <v>247.66649999999998</v>
      </c>
      <c r="K117" s="38">
        <v>1238.3399999999999</v>
      </c>
      <c r="L117" s="38">
        <v>2229</v>
      </c>
      <c r="M117" s="41">
        <v>3219.66</v>
      </c>
      <c r="N117" s="40">
        <v>82.559999999999945</v>
      </c>
      <c r="O117" s="41">
        <f>+($D$117*30%)/12</f>
        <v>82.555499999999995</v>
      </c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2">
        <f t="shared" si="120"/>
        <v>3302.2154999999998</v>
      </c>
      <c r="AB117" s="42">
        <v>4.500000000007276E-3</v>
      </c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3"/>
      <c r="AQ117" s="114"/>
      <c r="AR117" s="114"/>
      <c r="AS117" s="11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48">
        <f t="shared" si="121"/>
        <v>0</v>
      </c>
      <c r="BD117" s="134"/>
    </row>
    <row r="118" spans="1:56" hidden="1" x14ac:dyDescent="0.25">
      <c r="A118" s="81">
        <v>40806</v>
      </c>
      <c r="B118" s="36" t="s">
        <v>188</v>
      </c>
      <c r="C118" s="36" t="s">
        <v>189</v>
      </c>
      <c r="D118" s="38">
        <v>3924</v>
      </c>
      <c r="E118" s="38"/>
      <c r="F118" s="38"/>
      <c r="G118" s="38"/>
      <c r="H118" s="38"/>
      <c r="I118" s="38"/>
      <c r="J118" s="38">
        <v>294.3</v>
      </c>
      <c r="K118" s="38">
        <v>1471.5</v>
      </c>
      <c r="L118" s="38">
        <v>2648.7</v>
      </c>
      <c r="M118" s="41">
        <v>3825.9</v>
      </c>
      <c r="N118" s="40">
        <v>98.099999999999909</v>
      </c>
      <c r="O118" s="41">
        <f>+($D$118*30%)/12</f>
        <v>98.100000000000009</v>
      </c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2">
        <f t="shared" si="120"/>
        <v>3924</v>
      </c>
      <c r="AB118" s="42">
        <v>0</v>
      </c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3"/>
      <c r="AQ118" s="114"/>
      <c r="AR118" s="114"/>
      <c r="AS118" s="11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48">
        <f t="shared" si="121"/>
        <v>0</v>
      </c>
      <c r="BD118" s="134"/>
    </row>
    <row r="119" spans="1:56" hidden="1" x14ac:dyDescent="0.25">
      <c r="A119" s="81">
        <v>40816</v>
      </c>
      <c r="B119" s="36" t="s">
        <v>190</v>
      </c>
      <c r="C119" s="36" t="s">
        <v>136</v>
      </c>
      <c r="D119" s="38">
        <v>9658.82</v>
      </c>
      <c r="E119" s="38"/>
      <c r="F119" s="38"/>
      <c r="G119" s="38"/>
      <c r="H119" s="38"/>
      <c r="I119" s="38"/>
      <c r="J119" s="38">
        <v>724.41149999999993</v>
      </c>
      <c r="K119" s="38">
        <v>3622.06</v>
      </c>
      <c r="L119" s="38">
        <v>6519.71</v>
      </c>
      <c r="M119" s="41">
        <v>9417.36</v>
      </c>
      <c r="N119" s="40">
        <v>241.45999999999913</v>
      </c>
      <c r="O119" s="41">
        <f>+($D$119*30%)/12</f>
        <v>241.47049999999999</v>
      </c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2">
        <f t="shared" si="120"/>
        <v>9658.8305</v>
      </c>
      <c r="AB119" s="42">
        <v>-1.0500000000320142E-2</v>
      </c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3"/>
      <c r="AQ119" s="114"/>
      <c r="AR119" s="114"/>
      <c r="AS119" s="11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48">
        <f t="shared" si="121"/>
        <v>0</v>
      </c>
      <c r="BD119" s="134"/>
    </row>
    <row r="120" spans="1:56" hidden="1" x14ac:dyDescent="0.25">
      <c r="A120" s="81">
        <v>40836</v>
      </c>
      <c r="B120" s="36" t="s">
        <v>191</v>
      </c>
      <c r="C120" s="36" t="s">
        <v>192</v>
      </c>
      <c r="D120" s="38">
        <v>5897.78</v>
      </c>
      <c r="E120" s="38"/>
      <c r="F120" s="38"/>
      <c r="G120" s="38"/>
      <c r="H120" s="38"/>
      <c r="I120" s="38"/>
      <c r="J120" s="38">
        <v>294.88899999999995</v>
      </c>
      <c r="K120" s="38">
        <v>2064.2199999999998</v>
      </c>
      <c r="L120" s="38">
        <v>3833.56</v>
      </c>
      <c r="M120" s="41">
        <v>5602.89</v>
      </c>
      <c r="N120" s="40">
        <v>294.88999999999942</v>
      </c>
      <c r="O120" s="41">
        <f>+($D$120*30%)/12</f>
        <v>147.44449999999998</v>
      </c>
      <c r="P120" s="41">
        <f>+($D$120*30%)/12</f>
        <v>147.44449999999998</v>
      </c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2">
        <f>+SUM(O120:Z120)+M120</f>
        <v>5897.7790000000005</v>
      </c>
      <c r="AB120" s="42">
        <v>9.9999999929423211E-4</v>
      </c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3"/>
      <c r="AQ120" s="114"/>
      <c r="AR120" s="114"/>
      <c r="AS120" s="11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48">
        <f t="shared" si="121"/>
        <v>0</v>
      </c>
      <c r="BD120" s="134"/>
    </row>
    <row r="121" spans="1:56" hidden="1" x14ac:dyDescent="0.25">
      <c r="A121" s="81">
        <v>40919</v>
      </c>
      <c r="B121" s="36" t="s">
        <v>193</v>
      </c>
      <c r="C121" s="36" t="s">
        <v>194</v>
      </c>
      <c r="D121" s="38">
        <v>3982.22</v>
      </c>
      <c r="E121" s="38"/>
      <c r="F121" s="38"/>
      <c r="G121" s="38"/>
      <c r="H121" s="38"/>
      <c r="I121" s="38"/>
      <c r="J121" s="38"/>
      <c r="K121" s="38">
        <v>1095.1105</v>
      </c>
      <c r="L121" s="38">
        <v>2289.7800000000002</v>
      </c>
      <c r="M121" s="41">
        <v>3484.45</v>
      </c>
      <c r="N121" s="82">
        <v>497.77</v>
      </c>
      <c r="O121" s="41">
        <f>+($D$121*30%)/12</f>
        <v>99.555499999999995</v>
      </c>
      <c r="P121" s="41">
        <f t="shared" ref="P121:S121" si="122">+($D$121*30%)/12</f>
        <v>99.555499999999995</v>
      </c>
      <c r="Q121" s="41">
        <f t="shared" si="122"/>
        <v>99.555499999999995</v>
      </c>
      <c r="R121" s="41">
        <f t="shared" si="122"/>
        <v>99.555499999999995</v>
      </c>
      <c r="S121" s="41">
        <f t="shared" si="122"/>
        <v>99.555499999999995</v>
      </c>
      <c r="T121" s="40"/>
      <c r="U121" s="40"/>
      <c r="V121" s="40"/>
      <c r="W121" s="40"/>
      <c r="X121" s="40"/>
      <c r="Y121" s="40"/>
      <c r="Z121" s="40"/>
      <c r="AA121" s="42">
        <f t="shared" si="120"/>
        <v>3982.2275</v>
      </c>
      <c r="AB121" s="42">
        <v>-7.500000000163709E-3</v>
      </c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3"/>
      <c r="AQ121" s="114"/>
      <c r="AR121" s="114"/>
      <c r="AS121" s="11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48">
        <f t="shared" si="121"/>
        <v>0</v>
      </c>
      <c r="BD121" s="134"/>
    </row>
    <row r="122" spans="1:56" hidden="1" x14ac:dyDescent="0.25">
      <c r="A122" s="81">
        <v>40992</v>
      </c>
      <c r="B122" s="36" t="s">
        <v>195</v>
      </c>
      <c r="C122" s="36" t="s">
        <v>196</v>
      </c>
      <c r="D122" s="38">
        <v>3904.55</v>
      </c>
      <c r="E122" s="38"/>
      <c r="F122" s="38"/>
      <c r="G122" s="38"/>
      <c r="H122" s="38"/>
      <c r="I122" s="38"/>
      <c r="J122" s="38"/>
      <c r="K122" s="38">
        <v>878.52</v>
      </c>
      <c r="L122" s="38">
        <v>2049.88</v>
      </c>
      <c r="M122" s="41">
        <v>3221.25</v>
      </c>
      <c r="N122" s="82">
        <v>683.30000000000018</v>
      </c>
      <c r="O122" s="41">
        <f>+($D$122*30%)/12</f>
        <v>97.613749999999996</v>
      </c>
      <c r="P122" s="41">
        <f t="shared" ref="P122:U122" si="123">+($D$122*30%)/12</f>
        <v>97.613749999999996</v>
      </c>
      <c r="Q122" s="41">
        <f t="shared" si="123"/>
        <v>97.613749999999996</v>
      </c>
      <c r="R122" s="41">
        <f t="shared" si="123"/>
        <v>97.613749999999996</v>
      </c>
      <c r="S122" s="41">
        <f t="shared" si="123"/>
        <v>97.613749999999996</v>
      </c>
      <c r="T122" s="41">
        <f t="shared" si="123"/>
        <v>97.613749999999996</v>
      </c>
      <c r="U122" s="41">
        <f t="shared" si="123"/>
        <v>97.613749999999996</v>
      </c>
      <c r="V122" s="40"/>
      <c r="W122" s="40"/>
      <c r="X122" s="40"/>
      <c r="Y122" s="40"/>
      <c r="Z122" s="40"/>
      <c r="AA122" s="42">
        <f t="shared" si="120"/>
        <v>3904.5462499999999</v>
      </c>
      <c r="AB122" s="42">
        <v>3.7500000003092282E-3</v>
      </c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3"/>
      <c r="AQ122" s="114"/>
      <c r="AR122" s="114"/>
      <c r="AS122" s="11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48">
        <f t="shared" si="121"/>
        <v>0</v>
      </c>
      <c r="BD122" s="134"/>
    </row>
    <row r="123" spans="1:56" hidden="1" x14ac:dyDescent="0.25">
      <c r="A123" s="81">
        <v>41187</v>
      </c>
      <c r="B123" s="36" t="s">
        <v>197</v>
      </c>
      <c r="C123" s="36" t="s">
        <v>198</v>
      </c>
      <c r="D123" s="41">
        <v>5749.62</v>
      </c>
      <c r="E123" s="38"/>
      <c r="F123" s="38"/>
      <c r="G123" s="38"/>
      <c r="H123" s="38"/>
      <c r="I123" s="38"/>
      <c r="J123" s="38"/>
      <c r="K123" s="38">
        <v>287.48099999999999</v>
      </c>
      <c r="L123" s="38">
        <v>2012.37</v>
      </c>
      <c r="M123" s="41">
        <v>3737.25</v>
      </c>
      <c r="N123" s="82">
        <v>2012.37</v>
      </c>
      <c r="O123" s="41">
        <f>+($D$123*30%)/12</f>
        <v>143.7405</v>
      </c>
      <c r="P123" s="41">
        <f t="shared" ref="P123:Z123" si="124">+($D$123*30%)/12</f>
        <v>143.7405</v>
      </c>
      <c r="Q123" s="41">
        <f t="shared" si="124"/>
        <v>143.7405</v>
      </c>
      <c r="R123" s="41">
        <f t="shared" si="124"/>
        <v>143.7405</v>
      </c>
      <c r="S123" s="41">
        <f t="shared" si="124"/>
        <v>143.7405</v>
      </c>
      <c r="T123" s="41">
        <f t="shared" si="124"/>
        <v>143.7405</v>
      </c>
      <c r="U123" s="41">
        <f t="shared" si="124"/>
        <v>143.7405</v>
      </c>
      <c r="V123" s="41">
        <f t="shared" si="124"/>
        <v>143.7405</v>
      </c>
      <c r="W123" s="41">
        <f t="shared" si="124"/>
        <v>143.7405</v>
      </c>
      <c r="X123" s="41">
        <f t="shared" si="124"/>
        <v>143.7405</v>
      </c>
      <c r="Y123" s="41">
        <f t="shared" si="124"/>
        <v>143.7405</v>
      </c>
      <c r="Z123" s="41">
        <f t="shared" si="124"/>
        <v>143.7405</v>
      </c>
      <c r="AA123" s="42">
        <f t="shared" si="120"/>
        <v>5462.1359999999995</v>
      </c>
      <c r="AB123" s="42">
        <v>287.48400000000038</v>
      </c>
      <c r="AC123" s="43">
        <f>+($D$123*30%)/12</f>
        <v>143.7405</v>
      </c>
      <c r="AD123" s="43">
        <f>+($D$123*30%)/12</f>
        <v>143.7405</v>
      </c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4">
        <f>+SUM(AC123:AN123)+AA123</f>
        <v>5749.6169999999993</v>
      </c>
      <c r="AP123" s="43">
        <f t="shared" ref="AP123:AP160" si="125">+D123-AO123</f>
        <v>3.0000000006111804E-3</v>
      </c>
      <c r="AQ123" s="114"/>
      <c r="AR123" s="114"/>
      <c r="AS123" s="11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48">
        <f t="shared" si="121"/>
        <v>5749.6169999999993</v>
      </c>
      <c r="BD123" s="44">
        <f>+BC123-AO123</f>
        <v>0</v>
      </c>
    </row>
    <row r="124" spans="1:56" hidden="1" x14ac:dyDescent="0.25">
      <c r="A124" s="81">
        <v>41211</v>
      </c>
      <c r="B124" s="36" t="s">
        <v>199</v>
      </c>
      <c r="C124" s="36" t="s">
        <v>200</v>
      </c>
      <c r="D124" s="41">
        <v>3172.22</v>
      </c>
      <c r="E124" s="38"/>
      <c r="F124" s="38"/>
      <c r="G124" s="38"/>
      <c r="H124" s="38"/>
      <c r="I124" s="38"/>
      <c r="J124" s="38"/>
      <c r="K124" s="38">
        <v>158.61099999999999</v>
      </c>
      <c r="L124" s="38">
        <v>1110.277</v>
      </c>
      <c r="M124" s="41">
        <v>2061.94</v>
      </c>
      <c r="N124" s="40">
        <v>1110.2799999999997</v>
      </c>
      <c r="O124" s="41">
        <f>+($D$124*30%)/12</f>
        <v>79.305499999999995</v>
      </c>
      <c r="P124" s="41">
        <f t="shared" ref="P124:Z124" si="126">+($D$124*30%)/12</f>
        <v>79.305499999999995</v>
      </c>
      <c r="Q124" s="41">
        <f t="shared" si="126"/>
        <v>79.305499999999995</v>
      </c>
      <c r="R124" s="41">
        <f t="shared" si="126"/>
        <v>79.305499999999995</v>
      </c>
      <c r="S124" s="41">
        <f t="shared" si="126"/>
        <v>79.305499999999995</v>
      </c>
      <c r="T124" s="41">
        <f t="shared" si="126"/>
        <v>79.305499999999995</v>
      </c>
      <c r="U124" s="41">
        <f t="shared" si="126"/>
        <v>79.305499999999995</v>
      </c>
      <c r="V124" s="41">
        <f t="shared" si="126"/>
        <v>79.305499999999995</v>
      </c>
      <c r="W124" s="41">
        <f t="shared" si="126"/>
        <v>79.305499999999995</v>
      </c>
      <c r="X124" s="41">
        <f t="shared" si="126"/>
        <v>79.305499999999995</v>
      </c>
      <c r="Y124" s="41">
        <f t="shared" si="126"/>
        <v>79.305499999999995</v>
      </c>
      <c r="Z124" s="41">
        <f t="shared" si="126"/>
        <v>79.305499999999995</v>
      </c>
      <c r="AA124" s="42">
        <f t="shared" si="120"/>
        <v>3013.6059999999998</v>
      </c>
      <c r="AB124" s="42">
        <v>158.61400000000003</v>
      </c>
      <c r="AC124" s="43">
        <f>($D$124*30%)/12</f>
        <v>79.305499999999995</v>
      </c>
      <c r="AD124" s="43">
        <f>($D$124*30%)/12</f>
        <v>79.305499999999995</v>
      </c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4">
        <f t="shared" ref="AO124:AO160" si="127">+SUM(AC124:AN124)+AA124</f>
        <v>3172.2169999999996</v>
      </c>
      <c r="AP124" s="43">
        <f t="shared" si="125"/>
        <v>3.0000000001564331E-3</v>
      </c>
      <c r="AQ124" s="114"/>
      <c r="AR124" s="114"/>
      <c r="AS124" s="11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48">
        <f t="shared" si="121"/>
        <v>3172.2169999999996</v>
      </c>
      <c r="BD124" s="44">
        <f t="shared" ref="BD124:BD131" si="128">+BC124-AO124</f>
        <v>0</v>
      </c>
    </row>
    <row r="125" spans="1:56" hidden="1" x14ac:dyDescent="0.25">
      <c r="A125" s="81">
        <v>41288</v>
      </c>
      <c r="B125" s="36" t="s">
        <v>201</v>
      </c>
      <c r="C125" s="36" t="s">
        <v>202</v>
      </c>
      <c r="D125" s="41">
        <v>13330.07</v>
      </c>
      <c r="E125" s="38"/>
      <c r="F125" s="38"/>
      <c r="G125" s="38"/>
      <c r="H125" s="38"/>
      <c r="I125" s="38"/>
      <c r="J125" s="38"/>
      <c r="K125" s="38"/>
      <c r="L125" s="38">
        <v>3665.7692499999994</v>
      </c>
      <c r="M125" s="41">
        <v>7664.7909999999993</v>
      </c>
      <c r="N125" s="40">
        <v>5665.2790000000005</v>
      </c>
      <c r="O125" s="41">
        <f>+($D$125*30%)/12</f>
        <v>333.25174999999996</v>
      </c>
      <c r="P125" s="41">
        <f t="shared" ref="P125:Z125" si="129">+($D$125*30%)/12</f>
        <v>333.25174999999996</v>
      </c>
      <c r="Q125" s="41">
        <f t="shared" si="129"/>
        <v>333.25174999999996</v>
      </c>
      <c r="R125" s="41">
        <f t="shared" si="129"/>
        <v>333.25174999999996</v>
      </c>
      <c r="S125" s="41">
        <f t="shared" si="129"/>
        <v>333.25174999999996</v>
      </c>
      <c r="T125" s="41">
        <f t="shared" si="129"/>
        <v>333.25174999999996</v>
      </c>
      <c r="U125" s="41">
        <f t="shared" si="129"/>
        <v>333.25174999999996</v>
      </c>
      <c r="V125" s="41">
        <f t="shared" si="129"/>
        <v>333.25174999999996</v>
      </c>
      <c r="W125" s="41">
        <f t="shared" si="129"/>
        <v>333.25174999999996</v>
      </c>
      <c r="X125" s="41">
        <f t="shared" si="129"/>
        <v>333.25174999999996</v>
      </c>
      <c r="Y125" s="41">
        <f t="shared" si="129"/>
        <v>333.25174999999996</v>
      </c>
      <c r="Z125" s="41">
        <f t="shared" si="129"/>
        <v>333.25174999999996</v>
      </c>
      <c r="AA125" s="42">
        <f t="shared" si="120"/>
        <v>11663.811999999998</v>
      </c>
      <c r="AB125" s="42">
        <v>1666.2580000000016</v>
      </c>
      <c r="AC125" s="43">
        <f>($D$125*30%)/12</f>
        <v>333.25174999999996</v>
      </c>
      <c r="AD125" s="43">
        <f t="shared" ref="AD125:AG125" si="130">($D$125*30%)/12</f>
        <v>333.25174999999996</v>
      </c>
      <c r="AE125" s="43">
        <f t="shared" si="130"/>
        <v>333.25174999999996</v>
      </c>
      <c r="AF125" s="43">
        <f t="shared" si="130"/>
        <v>333.25174999999996</v>
      </c>
      <c r="AG125" s="43">
        <f t="shared" si="130"/>
        <v>333.25174999999996</v>
      </c>
      <c r="AH125" s="43"/>
      <c r="AI125" s="43"/>
      <c r="AJ125" s="44"/>
      <c r="AK125" s="44"/>
      <c r="AL125" s="44"/>
      <c r="AM125" s="44"/>
      <c r="AN125" s="44"/>
      <c r="AO125" s="44">
        <f t="shared" si="127"/>
        <v>13330.070749999997</v>
      </c>
      <c r="AP125" s="43">
        <f t="shared" si="125"/>
        <v>-7.49999997424311E-4</v>
      </c>
      <c r="AQ125" s="114"/>
      <c r="AR125" s="114"/>
      <c r="AS125" s="11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48">
        <f t="shared" si="121"/>
        <v>13330.070749999997</v>
      </c>
      <c r="BD125" s="44">
        <f t="shared" si="128"/>
        <v>0</v>
      </c>
    </row>
    <row r="126" spans="1:56" hidden="1" x14ac:dyDescent="0.25">
      <c r="A126" s="81">
        <v>41321</v>
      </c>
      <c r="B126" s="36" t="s">
        <v>203</v>
      </c>
      <c r="C126" s="36" t="s">
        <v>204</v>
      </c>
      <c r="D126" s="41">
        <v>13086.44</v>
      </c>
      <c r="E126" s="38"/>
      <c r="F126" s="38"/>
      <c r="G126" s="38"/>
      <c r="H126" s="38"/>
      <c r="I126" s="38"/>
      <c r="J126" s="38"/>
      <c r="K126" s="38"/>
      <c r="L126" s="38">
        <v>3271.61</v>
      </c>
      <c r="M126" s="41">
        <v>7197.54</v>
      </c>
      <c r="N126" s="40">
        <v>5888.9000000000005</v>
      </c>
      <c r="O126" s="41">
        <f>+($D$126*30%)/12</f>
        <v>327.161</v>
      </c>
      <c r="P126" s="41">
        <f t="shared" ref="P126:Z126" si="131">+($D$126*30%)/12</f>
        <v>327.161</v>
      </c>
      <c r="Q126" s="41">
        <f t="shared" si="131"/>
        <v>327.161</v>
      </c>
      <c r="R126" s="41">
        <f t="shared" si="131"/>
        <v>327.161</v>
      </c>
      <c r="S126" s="41">
        <f t="shared" si="131"/>
        <v>327.161</v>
      </c>
      <c r="T126" s="41">
        <f t="shared" si="131"/>
        <v>327.161</v>
      </c>
      <c r="U126" s="41">
        <f t="shared" si="131"/>
        <v>327.161</v>
      </c>
      <c r="V126" s="41">
        <f t="shared" si="131"/>
        <v>327.161</v>
      </c>
      <c r="W126" s="41">
        <f t="shared" si="131"/>
        <v>327.161</v>
      </c>
      <c r="X126" s="41">
        <f t="shared" si="131"/>
        <v>327.161</v>
      </c>
      <c r="Y126" s="41">
        <f t="shared" si="131"/>
        <v>327.161</v>
      </c>
      <c r="Z126" s="41">
        <f t="shared" si="131"/>
        <v>327.161</v>
      </c>
      <c r="AA126" s="42">
        <f t="shared" si="120"/>
        <v>11123.472</v>
      </c>
      <c r="AB126" s="42">
        <v>1962.9680000000008</v>
      </c>
      <c r="AC126" s="43">
        <f>($D$126*30%)/12</f>
        <v>327.161</v>
      </c>
      <c r="AD126" s="43">
        <f t="shared" ref="AD126:AH126" si="132">($D$126*30%)/12</f>
        <v>327.161</v>
      </c>
      <c r="AE126" s="43">
        <f t="shared" si="132"/>
        <v>327.161</v>
      </c>
      <c r="AF126" s="43">
        <f t="shared" si="132"/>
        <v>327.161</v>
      </c>
      <c r="AG126" s="43">
        <f t="shared" si="132"/>
        <v>327.161</v>
      </c>
      <c r="AH126" s="43">
        <f t="shared" si="132"/>
        <v>327.161</v>
      </c>
      <c r="AI126" s="44"/>
      <c r="AJ126" s="44"/>
      <c r="AK126" s="44"/>
      <c r="AL126" s="44"/>
      <c r="AM126" s="44"/>
      <c r="AN126" s="44"/>
      <c r="AO126" s="44">
        <f t="shared" si="127"/>
        <v>13086.438</v>
      </c>
      <c r="AP126" s="43">
        <f t="shared" si="125"/>
        <v>2.0000000004074536E-3</v>
      </c>
      <c r="AQ126" s="114"/>
      <c r="AR126" s="114"/>
      <c r="AS126" s="11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48">
        <f t="shared" si="121"/>
        <v>13086.438</v>
      </c>
      <c r="BD126" s="44">
        <f t="shared" si="128"/>
        <v>0</v>
      </c>
    </row>
    <row r="127" spans="1:56" hidden="1" x14ac:dyDescent="0.25">
      <c r="A127" s="81">
        <v>41394</v>
      </c>
      <c r="B127" s="36" t="s">
        <v>205</v>
      </c>
      <c r="C127" s="36" t="s">
        <v>206</v>
      </c>
      <c r="D127" s="41">
        <v>10752.93</v>
      </c>
      <c r="E127" s="38"/>
      <c r="F127" s="38"/>
      <c r="G127" s="38"/>
      <c r="H127" s="38"/>
      <c r="I127" s="38"/>
      <c r="J127" s="38"/>
      <c r="K127" s="38"/>
      <c r="L127" s="38">
        <v>2150.59</v>
      </c>
      <c r="M127" s="41">
        <v>5376.4689999999991</v>
      </c>
      <c r="N127" s="40">
        <v>5376.4610000000011</v>
      </c>
      <c r="O127" s="41">
        <f>+($D$127*30%)/12</f>
        <v>268.82324999999997</v>
      </c>
      <c r="P127" s="41">
        <f t="shared" ref="P127:Z127" si="133">+($D$127*30%)/12</f>
        <v>268.82324999999997</v>
      </c>
      <c r="Q127" s="41">
        <f t="shared" si="133"/>
        <v>268.82324999999997</v>
      </c>
      <c r="R127" s="41">
        <f t="shared" si="133"/>
        <v>268.82324999999997</v>
      </c>
      <c r="S127" s="41">
        <f t="shared" si="133"/>
        <v>268.82324999999997</v>
      </c>
      <c r="T127" s="41">
        <f t="shared" si="133"/>
        <v>268.82324999999997</v>
      </c>
      <c r="U127" s="41">
        <f t="shared" si="133"/>
        <v>268.82324999999997</v>
      </c>
      <c r="V127" s="41">
        <f t="shared" si="133"/>
        <v>268.82324999999997</v>
      </c>
      <c r="W127" s="41">
        <f t="shared" si="133"/>
        <v>268.82324999999997</v>
      </c>
      <c r="X127" s="41">
        <f t="shared" si="133"/>
        <v>268.82324999999997</v>
      </c>
      <c r="Y127" s="41">
        <f t="shared" si="133"/>
        <v>268.82324999999997</v>
      </c>
      <c r="Z127" s="41">
        <f t="shared" si="133"/>
        <v>268.82324999999997</v>
      </c>
      <c r="AA127" s="42">
        <f t="shared" si="120"/>
        <v>8602.3479999999981</v>
      </c>
      <c r="AB127" s="42">
        <v>2150.5820000000022</v>
      </c>
      <c r="AC127" s="43">
        <f>($D$127*30%)/12</f>
        <v>268.82324999999997</v>
      </c>
      <c r="AD127" s="43">
        <f t="shared" ref="AD127:AJ127" si="134">($D$127*30%)/12</f>
        <v>268.82324999999997</v>
      </c>
      <c r="AE127" s="43">
        <f t="shared" si="134"/>
        <v>268.82324999999997</v>
      </c>
      <c r="AF127" s="43">
        <f t="shared" si="134"/>
        <v>268.82324999999997</v>
      </c>
      <c r="AG127" s="43">
        <f t="shared" si="134"/>
        <v>268.82324999999997</v>
      </c>
      <c r="AH127" s="43">
        <f t="shared" si="134"/>
        <v>268.82324999999997</v>
      </c>
      <c r="AI127" s="43">
        <f t="shared" si="134"/>
        <v>268.82324999999997</v>
      </c>
      <c r="AJ127" s="43">
        <f t="shared" si="134"/>
        <v>268.82324999999997</v>
      </c>
      <c r="AK127" s="44"/>
      <c r="AL127" s="44"/>
      <c r="AM127" s="44"/>
      <c r="AN127" s="44"/>
      <c r="AO127" s="44">
        <f t="shared" si="127"/>
        <v>10752.933999999997</v>
      </c>
      <c r="AP127" s="43">
        <f t="shared" si="125"/>
        <v>-3.9999999971769284E-3</v>
      </c>
      <c r="AQ127" s="114"/>
      <c r="AR127" s="114"/>
      <c r="AS127" s="11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48">
        <f t="shared" si="121"/>
        <v>10752.933999999997</v>
      </c>
      <c r="BD127" s="44">
        <f t="shared" si="128"/>
        <v>0</v>
      </c>
    </row>
    <row r="128" spans="1:56" hidden="1" x14ac:dyDescent="0.25">
      <c r="A128" s="81">
        <v>41425</v>
      </c>
      <c r="B128" s="36" t="s">
        <v>207</v>
      </c>
      <c r="C128" s="36" t="s">
        <v>208</v>
      </c>
      <c r="D128" s="41">
        <v>8750</v>
      </c>
      <c r="E128" s="38"/>
      <c r="F128" s="38"/>
      <c r="G128" s="38"/>
      <c r="H128" s="38"/>
      <c r="I128" s="38"/>
      <c r="J128" s="38"/>
      <c r="K128" s="38"/>
      <c r="L128" s="38">
        <v>1531.25</v>
      </c>
      <c r="M128" s="41">
        <v>4156.25</v>
      </c>
      <c r="N128" s="40">
        <v>4593.75</v>
      </c>
      <c r="O128" s="41">
        <f>+($D$128*30%)/12</f>
        <v>218.75</v>
      </c>
      <c r="P128" s="41">
        <f t="shared" ref="P128:Z128" si="135">+($D$128*30%)/12</f>
        <v>218.75</v>
      </c>
      <c r="Q128" s="41">
        <f t="shared" si="135"/>
        <v>218.75</v>
      </c>
      <c r="R128" s="41">
        <f t="shared" si="135"/>
        <v>218.75</v>
      </c>
      <c r="S128" s="41">
        <f t="shared" si="135"/>
        <v>218.75</v>
      </c>
      <c r="T128" s="41">
        <f t="shared" si="135"/>
        <v>218.75</v>
      </c>
      <c r="U128" s="41">
        <f t="shared" si="135"/>
        <v>218.75</v>
      </c>
      <c r="V128" s="41">
        <f t="shared" si="135"/>
        <v>218.75</v>
      </c>
      <c r="W128" s="41">
        <f t="shared" si="135"/>
        <v>218.75</v>
      </c>
      <c r="X128" s="41">
        <f t="shared" si="135"/>
        <v>218.75</v>
      </c>
      <c r="Y128" s="41">
        <f t="shared" si="135"/>
        <v>218.75</v>
      </c>
      <c r="Z128" s="41">
        <f t="shared" si="135"/>
        <v>218.75</v>
      </c>
      <c r="AA128" s="42">
        <f t="shared" si="120"/>
        <v>6781.25</v>
      </c>
      <c r="AB128" s="42">
        <v>1968.75</v>
      </c>
      <c r="AC128" s="44">
        <f>($D$128*30%)/12</f>
        <v>218.75</v>
      </c>
      <c r="AD128" s="44">
        <f t="shared" ref="AD128:AK128" si="136">($D$128*30%)/12</f>
        <v>218.75</v>
      </c>
      <c r="AE128" s="44">
        <f t="shared" si="136"/>
        <v>218.75</v>
      </c>
      <c r="AF128" s="44">
        <f t="shared" si="136"/>
        <v>218.75</v>
      </c>
      <c r="AG128" s="44">
        <f t="shared" si="136"/>
        <v>218.75</v>
      </c>
      <c r="AH128" s="44">
        <f t="shared" si="136"/>
        <v>218.75</v>
      </c>
      <c r="AI128" s="44">
        <f t="shared" si="136"/>
        <v>218.75</v>
      </c>
      <c r="AJ128" s="44">
        <f t="shared" si="136"/>
        <v>218.75</v>
      </c>
      <c r="AK128" s="44">
        <f t="shared" si="136"/>
        <v>218.75</v>
      </c>
      <c r="AL128" s="44"/>
      <c r="AM128" s="44"/>
      <c r="AN128" s="44"/>
      <c r="AO128" s="44">
        <f t="shared" si="127"/>
        <v>8750</v>
      </c>
      <c r="AP128" s="43">
        <f t="shared" si="125"/>
        <v>0</v>
      </c>
      <c r="AQ128" s="114"/>
      <c r="AR128" s="114"/>
      <c r="AS128" s="11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48">
        <f t="shared" si="121"/>
        <v>8750</v>
      </c>
      <c r="BD128" s="44">
        <f t="shared" si="128"/>
        <v>0</v>
      </c>
    </row>
    <row r="129" spans="1:56" hidden="1" x14ac:dyDescent="0.25">
      <c r="A129" s="81">
        <v>41425</v>
      </c>
      <c r="B129" s="36" t="s">
        <v>209</v>
      </c>
      <c r="C129" s="36" t="s">
        <v>210</v>
      </c>
      <c r="D129" s="41">
        <v>10752.93</v>
      </c>
      <c r="E129" s="38"/>
      <c r="F129" s="38"/>
      <c r="G129" s="38"/>
      <c r="H129" s="38"/>
      <c r="I129" s="38"/>
      <c r="J129" s="38"/>
      <c r="K129" s="38"/>
      <c r="L129" s="38">
        <v>1881.76</v>
      </c>
      <c r="M129" s="41">
        <v>5107.6400000000003</v>
      </c>
      <c r="N129" s="40">
        <v>5645.29</v>
      </c>
      <c r="O129" s="41">
        <f>+($D$129*30%)/12</f>
        <v>268.82324999999997</v>
      </c>
      <c r="P129" s="41">
        <f t="shared" ref="P129:Z129" si="137">+($D$129*30%)/12</f>
        <v>268.82324999999997</v>
      </c>
      <c r="Q129" s="41">
        <f t="shared" si="137"/>
        <v>268.82324999999997</v>
      </c>
      <c r="R129" s="41">
        <f t="shared" si="137"/>
        <v>268.82324999999997</v>
      </c>
      <c r="S129" s="41">
        <f t="shared" si="137"/>
        <v>268.82324999999997</v>
      </c>
      <c r="T129" s="41">
        <f t="shared" si="137"/>
        <v>268.82324999999997</v>
      </c>
      <c r="U129" s="41">
        <f t="shared" si="137"/>
        <v>268.82324999999997</v>
      </c>
      <c r="V129" s="41">
        <f t="shared" si="137"/>
        <v>268.82324999999997</v>
      </c>
      <c r="W129" s="41">
        <f t="shared" si="137"/>
        <v>268.82324999999997</v>
      </c>
      <c r="X129" s="41">
        <f t="shared" si="137"/>
        <v>268.82324999999997</v>
      </c>
      <c r="Y129" s="41">
        <f t="shared" si="137"/>
        <v>268.82324999999997</v>
      </c>
      <c r="Z129" s="41">
        <f t="shared" si="137"/>
        <v>268.82324999999997</v>
      </c>
      <c r="AA129" s="42">
        <f>+SUM(O129:Z129)+M129</f>
        <v>8333.5190000000002</v>
      </c>
      <c r="AB129" s="42">
        <v>2419.4110000000001</v>
      </c>
      <c r="AC129" s="43">
        <f>($D$129*30%)/12</f>
        <v>268.82324999999997</v>
      </c>
      <c r="AD129" s="43">
        <f t="shared" ref="AD129:AK129" si="138">($D$129*30%)/12</f>
        <v>268.82324999999997</v>
      </c>
      <c r="AE129" s="43">
        <f t="shared" si="138"/>
        <v>268.82324999999997</v>
      </c>
      <c r="AF129" s="43">
        <f t="shared" si="138"/>
        <v>268.82324999999997</v>
      </c>
      <c r="AG129" s="43">
        <f t="shared" si="138"/>
        <v>268.82324999999997</v>
      </c>
      <c r="AH129" s="43">
        <f t="shared" si="138"/>
        <v>268.82324999999997</v>
      </c>
      <c r="AI129" s="43">
        <f t="shared" si="138"/>
        <v>268.82324999999997</v>
      </c>
      <c r="AJ129" s="43">
        <f t="shared" si="138"/>
        <v>268.82324999999997</v>
      </c>
      <c r="AK129" s="43">
        <f t="shared" si="138"/>
        <v>268.82324999999997</v>
      </c>
      <c r="AL129" s="44"/>
      <c r="AM129" s="44"/>
      <c r="AN129" s="44"/>
      <c r="AO129" s="44">
        <f t="shared" si="127"/>
        <v>10752.928250000001</v>
      </c>
      <c r="AP129" s="43">
        <f t="shared" si="125"/>
        <v>1.7499999994470272E-3</v>
      </c>
      <c r="AQ129" s="114"/>
      <c r="AR129" s="114"/>
      <c r="AS129" s="11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48">
        <f t="shared" si="121"/>
        <v>10752.928250000001</v>
      </c>
      <c r="BD129" s="44">
        <f t="shared" si="128"/>
        <v>0</v>
      </c>
    </row>
    <row r="130" spans="1:56" hidden="1" x14ac:dyDescent="0.25">
      <c r="A130" s="81">
        <v>41486</v>
      </c>
      <c r="B130" s="36" t="s">
        <v>211</v>
      </c>
      <c r="C130" s="36" t="s">
        <v>212</v>
      </c>
      <c r="D130" s="41">
        <v>2180</v>
      </c>
      <c r="E130" s="38"/>
      <c r="F130" s="38"/>
      <c r="G130" s="38"/>
      <c r="H130" s="38"/>
      <c r="I130" s="38"/>
      <c r="J130" s="38"/>
      <c r="K130" s="38"/>
      <c r="L130" s="38">
        <v>272.5</v>
      </c>
      <c r="M130" s="41">
        <v>926.5</v>
      </c>
      <c r="N130" s="40">
        <v>1253.5</v>
      </c>
      <c r="O130" s="41">
        <f>+($D$130*30%)/12</f>
        <v>54.5</v>
      </c>
      <c r="P130" s="41">
        <f t="shared" ref="P130:Z130" si="139">+($D$130*30%)/12</f>
        <v>54.5</v>
      </c>
      <c r="Q130" s="41">
        <f t="shared" si="139"/>
        <v>54.5</v>
      </c>
      <c r="R130" s="41">
        <f t="shared" si="139"/>
        <v>54.5</v>
      </c>
      <c r="S130" s="41">
        <f t="shared" si="139"/>
        <v>54.5</v>
      </c>
      <c r="T130" s="41">
        <f t="shared" si="139"/>
        <v>54.5</v>
      </c>
      <c r="U130" s="41">
        <f t="shared" si="139"/>
        <v>54.5</v>
      </c>
      <c r="V130" s="41">
        <f t="shared" si="139"/>
        <v>54.5</v>
      </c>
      <c r="W130" s="41">
        <f t="shared" si="139"/>
        <v>54.5</v>
      </c>
      <c r="X130" s="41">
        <f t="shared" si="139"/>
        <v>54.5</v>
      </c>
      <c r="Y130" s="41">
        <f t="shared" si="139"/>
        <v>54.5</v>
      </c>
      <c r="Z130" s="41">
        <f t="shared" si="139"/>
        <v>54.5</v>
      </c>
      <c r="AA130" s="42">
        <f t="shared" si="120"/>
        <v>1580.5</v>
      </c>
      <c r="AB130" s="42">
        <v>599.5</v>
      </c>
      <c r="AC130" s="44">
        <f>($D$130*30%)/12</f>
        <v>54.5</v>
      </c>
      <c r="AD130" s="44">
        <f t="shared" ref="AD130:AL130" si="140">($D$130*30%)/12</f>
        <v>54.5</v>
      </c>
      <c r="AE130" s="44">
        <f t="shared" si="140"/>
        <v>54.5</v>
      </c>
      <c r="AF130" s="44">
        <f t="shared" si="140"/>
        <v>54.5</v>
      </c>
      <c r="AG130" s="44">
        <f t="shared" si="140"/>
        <v>54.5</v>
      </c>
      <c r="AH130" s="44">
        <f t="shared" si="140"/>
        <v>54.5</v>
      </c>
      <c r="AI130" s="44">
        <f t="shared" si="140"/>
        <v>54.5</v>
      </c>
      <c r="AJ130" s="44">
        <f t="shared" si="140"/>
        <v>54.5</v>
      </c>
      <c r="AK130" s="44">
        <f t="shared" si="140"/>
        <v>54.5</v>
      </c>
      <c r="AL130" s="44">
        <f t="shared" si="140"/>
        <v>54.5</v>
      </c>
      <c r="AM130" s="44">
        <f>($D$130*30%)/12</f>
        <v>54.5</v>
      </c>
      <c r="AN130" s="44"/>
      <c r="AO130" s="44">
        <f t="shared" si="127"/>
        <v>2180</v>
      </c>
      <c r="AP130" s="43">
        <f t="shared" si="125"/>
        <v>0</v>
      </c>
      <c r="AQ130" s="114"/>
      <c r="AR130" s="114"/>
      <c r="AS130" s="11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48">
        <f t="shared" si="121"/>
        <v>2180</v>
      </c>
      <c r="BD130" s="44">
        <f t="shared" si="128"/>
        <v>0</v>
      </c>
    </row>
    <row r="131" spans="1:56" hidden="1" x14ac:dyDescent="0.25">
      <c r="A131" s="81">
        <v>41502</v>
      </c>
      <c r="B131" s="36" t="s">
        <v>213</v>
      </c>
      <c r="C131" s="36" t="s">
        <v>214</v>
      </c>
      <c r="D131" s="41">
        <v>3398</v>
      </c>
      <c r="E131" s="38"/>
      <c r="F131" s="38"/>
      <c r="G131" s="38"/>
      <c r="H131" s="38"/>
      <c r="I131" s="38"/>
      <c r="J131" s="38"/>
      <c r="K131" s="38"/>
      <c r="L131" s="38">
        <v>339.8</v>
      </c>
      <c r="M131" s="41">
        <v>1359.2</v>
      </c>
      <c r="N131" s="40">
        <v>2038.8</v>
      </c>
      <c r="O131" s="41">
        <f>+($D$131*30%)/12</f>
        <v>84.95</v>
      </c>
      <c r="P131" s="41">
        <f t="shared" ref="P131:Z131" si="141">+($D$131*30%)/12</f>
        <v>84.95</v>
      </c>
      <c r="Q131" s="41">
        <f t="shared" si="141"/>
        <v>84.95</v>
      </c>
      <c r="R131" s="41">
        <f t="shared" si="141"/>
        <v>84.95</v>
      </c>
      <c r="S131" s="41">
        <f t="shared" si="141"/>
        <v>84.95</v>
      </c>
      <c r="T131" s="41">
        <f t="shared" si="141"/>
        <v>84.95</v>
      </c>
      <c r="U131" s="41">
        <f t="shared" si="141"/>
        <v>84.95</v>
      </c>
      <c r="V131" s="41">
        <f t="shared" si="141"/>
        <v>84.95</v>
      </c>
      <c r="W131" s="41">
        <f t="shared" si="141"/>
        <v>84.95</v>
      </c>
      <c r="X131" s="41">
        <f t="shared" si="141"/>
        <v>84.95</v>
      </c>
      <c r="Y131" s="41">
        <f t="shared" si="141"/>
        <v>84.95</v>
      </c>
      <c r="Z131" s="41">
        <f t="shared" si="141"/>
        <v>84.95</v>
      </c>
      <c r="AA131" s="42">
        <f t="shared" si="120"/>
        <v>2378.6000000000004</v>
      </c>
      <c r="AB131" s="42">
        <v>1019.3999999999996</v>
      </c>
      <c r="AC131" s="42">
        <f>+($D$131*30%)/12</f>
        <v>84.95</v>
      </c>
      <c r="AD131" s="42">
        <f t="shared" ref="AD131:AM131" si="142">+($D$131*30%)/12</f>
        <v>84.95</v>
      </c>
      <c r="AE131" s="42">
        <f t="shared" si="142"/>
        <v>84.95</v>
      </c>
      <c r="AF131" s="42">
        <f t="shared" si="142"/>
        <v>84.95</v>
      </c>
      <c r="AG131" s="42">
        <f t="shared" si="142"/>
        <v>84.95</v>
      </c>
      <c r="AH131" s="42">
        <f t="shared" si="142"/>
        <v>84.95</v>
      </c>
      <c r="AI131" s="42">
        <f t="shared" si="142"/>
        <v>84.95</v>
      </c>
      <c r="AJ131" s="42">
        <f t="shared" si="142"/>
        <v>84.95</v>
      </c>
      <c r="AK131" s="42">
        <f t="shared" si="142"/>
        <v>84.95</v>
      </c>
      <c r="AL131" s="42">
        <f t="shared" si="142"/>
        <v>84.95</v>
      </c>
      <c r="AM131" s="42">
        <f t="shared" si="142"/>
        <v>84.95</v>
      </c>
      <c r="AN131" s="42">
        <f>+($D$131*30%)/12</f>
        <v>84.95</v>
      </c>
      <c r="AO131" s="44">
        <f t="shared" si="127"/>
        <v>3398.0000000000005</v>
      </c>
      <c r="AP131" s="43">
        <f t="shared" si="125"/>
        <v>0</v>
      </c>
      <c r="AQ131" s="114"/>
      <c r="AR131" s="114"/>
      <c r="AS131" s="11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48">
        <f t="shared" ref="BC131:BC163" si="143">+AO131+SUM(AQ131:BB131)</f>
        <v>3398.0000000000005</v>
      </c>
      <c r="BD131" s="44">
        <f t="shared" si="128"/>
        <v>0</v>
      </c>
    </row>
    <row r="132" spans="1:56" hidden="1" outlineLevel="1" x14ac:dyDescent="0.25">
      <c r="A132" s="81">
        <v>41569</v>
      </c>
      <c r="B132" s="36" t="s">
        <v>215</v>
      </c>
      <c r="C132" s="36" t="s">
        <v>216</v>
      </c>
      <c r="D132" s="41">
        <v>10753.39</v>
      </c>
      <c r="E132" s="38"/>
      <c r="F132" s="38"/>
      <c r="G132" s="38"/>
      <c r="H132" s="38"/>
      <c r="I132" s="38"/>
      <c r="J132" s="38"/>
      <c r="K132" s="38"/>
      <c r="L132" s="38">
        <v>537.66949999999997</v>
      </c>
      <c r="M132" s="41">
        <v>3763.69</v>
      </c>
      <c r="N132" s="40">
        <v>6989.6999999999989</v>
      </c>
      <c r="O132" s="41">
        <f>+($D$132*30%)/12</f>
        <v>268.83474999999999</v>
      </c>
      <c r="P132" s="41">
        <f t="shared" ref="P132:Z132" si="144">+($D$132*30%)/12</f>
        <v>268.83474999999999</v>
      </c>
      <c r="Q132" s="41">
        <f t="shared" si="144"/>
        <v>268.83474999999999</v>
      </c>
      <c r="R132" s="41">
        <f t="shared" si="144"/>
        <v>268.83474999999999</v>
      </c>
      <c r="S132" s="41">
        <f t="shared" si="144"/>
        <v>268.83474999999999</v>
      </c>
      <c r="T132" s="41">
        <f t="shared" si="144"/>
        <v>268.83474999999999</v>
      </c>
      <c r="U132" s="41">
        <f t="shared" si="144"/>
        <v>268.83474999999999</v>
      </c>
      <c r="V132" s="41">
        <f t="shared" si="144"/>
        <v>268.83474999999999</v>
      </c>
      <c r="W132" s="41">
        <f t="shared" si="144"/>
        <v>268.83474999999999</v>
      </c>
      <c r="X132" s="41">
        <f t="shared" si="144"/>
        <v>268.83474999999999</v>
      </c>
      <c r="Y132" s="41">
        <f t="shared" si="144"/>
        <v>268.83474999999999</v>
      </c>
      <c r="Z132" s="41">
        <f t="shared" si="144"/>
        <v>268.83474999999999</v>
      </c>
      <c r="AA132" s="42">
        <f t="shared" si="120"/>
        <v>6989.7070000000003</v>
      </c>
      <c r="AB132" s="42">
        <v>3763.6829999999991</v>
      </c>
      <c r="AC132" s="83">
        <f>+($D$132*30%)/12</f>
        <v>268.83474999999999</v>
      </c>
      <c r="AD132" s="83">
        <f t="shared" ref="AD132:AN132" si="145">+($D$132*30%)/12</f>
        <v>268.83474999999999</v>
      </c>
      <c r="AE132" s="83">
        <f t="shared" si="145"/>
        <v>268.83474999999999</v>
      </c>
      <c r="AF132" s="83">
        <f t="shared" si="145"/>
        <v>268.83474999999999</v>
      </c>
      <c r="AG132" s="83">
        <f t="shared" si="145"/>
        <v>268.83474999999999</v>
      </c>
      <c r="AH132" s="83">
        <f t="shared" si="145"/>
        <v>268.83474999999999</v>
      </c>
      <c r="AI132" s="83">
        <f t="shared" si="145"/>
        <v>268.83474999999999</v>
      </c>
      <c r="AJ132" s="83">
        <f t="shared" si="145"/>
        <v>268.83474999999999</v>
      </c>
      <c r="AK132" s="83">
        <f t="shared" si="145"/>
        <v>268.83474999999999</v>
      </c>
      <c r="AL132" s="83">
        <f t="shared" si="145"/>
        <v>268.83474999999999</v>
      </c>
      <c r="AM132" s="83">
        <f t="shared" si="145"/>
        <v>268.83474999999999</v>
      </c>
      <c r="AN132" s="83">
        <f t="shared" si="145"/>
        <v>268.83474999999999</v>
      </c>
      <c r="AO132" s="44">
        <f t="shared" si="127"/>
        <v>10215.724</v>
      </c>
      <c r="AP132" s="43">
        <f t="shared" si="125"/>
        <v>537.66599999999926</v>
      </c>
      <c r="AQ132" s="83">
        <f t="shared" ref="AQ132:AR132" si="146">+($D$132*30%)/12</f>
        <v>268.83474999999999</v>
      </c>
      <c r="AR132" s="83">
        <f t="shared" si="146"/>
        <v>268.83474999999999</v>
      </c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48">
        <f>+AO132+SUM(AQ132:BB132)</f>
        <v>10753.3935</v>
      </c>
      <c r="BD132" s="44">
        <f>+D132-BC132</f>
        <v>-3.5000000007130438E-3</v>
      </c>
    </row>
    <row r="133" spans="1:56" hidden="1" outlineLevel="1" x14ac:dyDescent="0.25">
      <c r="A133" s="81">
        <v>41629</v>
      </c>
      <c r="B133" s="36" t="s">
        <v>217</v>
      </c>
      <c r="C133" s="36" t="s">
        <v>218</v>
      </c>
      <c r="D133" s="41">
        <v>11531.52</v>
      </c>
      <c r="E133" s="38"/>
      <c r="F133" s="38"/>
      <c r="G133" s="38"/>
      <c r="H133" s="38"/>
      <c r="I133" s="38"/>
      <c r="J133" s="38"/>
      <c r="K133" s="38"/>
      <c r="L133" s="41">
        <v>0</v>
      </c>
      <c r="M133" s="41">
        <v>3459.4560000000001</v>
      </c>
      <c r="N133" s="40">
        <v>8072.0640000000003</v>
      </c>
      <c r="O133" s="41">
        <f>+($D$133*30%)/12</f>
        <v>288.28800000000001</v>
      </c>
      <c r="P133" s="41">
        <f t="shared" ref="P133:Z133" si="147">+($D$133*30%)/12</f>
        <v>288.28800000000001</v>
      </c>
      <c r="Q133" s="41">
        <f t="shared" si="147"/>
        <v>288.28800000000001</v>
      </c>
      <c r="R133" s="41">
        <f t="shared" si="147"/>
        <v>288.28800000000001</v>
      </c>
      <c r="S133" s="41">
        <f t="shared" si="147"/>
        <v>288.28800000000001</v>
      </c>
      <c r="T133" s="41">
        <f t="shared" si="147"/>
        <v>288.28800000000001</v>
      </c>
      <c r="U133" s="41">
        <f t="shared" si="147"/>
        <v>288.28800000000001</v>
      </c>
      <c r="V133" s="41">
        <f t="shared" si="147"/>
        <v>288.28800000000001</v>
      </c>
      <c r="W133" s="41">
        <f t="shared" si="147"/>
        <v>288.28800000000001</v>
      </c>
      <c r="X133" s="41">
        <f t="shared" si="147"/>
        <v>288.28800000000001</v>
      </c>
      <c r="Y133" s="41">
        <f t="shared" si="147"/>
        <v>288.28800000000001</v>
      </c>
      <c r="Z133" s="41">
        <f t="shared" si="147"/>
        <v>288.28800000000001</v>
      </c>
      <c r="AA133" s="42">
        <f t="shared" si="120"/>
        <v>6918.9120000000003</v>
      </c>
      <c r="AB133" s="42">
        <v>4612.6080000000002</v>
      </c>
      <c r="AC133" s="42">
        <f>($D$133*30%)/12</f>
        <v>288.28800000000001</v>
      </c>
      <c r="AD133" s="42">
        <f t="shared" ref="AD133:AN133" si="148">($D$133*30%)/12</f>
        <v>288.28800000000001</v>
      </c>
      <c r="AE133" s="42">
        <f t="shared" si="148"/>
        <v>288.28800000000001</v>
      </c>
      <c r="AF133" s="42">
        <f t="shared" si="148"/>
        <v>288.28800000000001</v>
      </c>
      <c r="AG133" s="42">
        <f t="shared" si="148"/>
        <v>288.28800000000001</v>
      </c>
      <c r="AH133" s="42">
        <f t="shared" si="148"/>
        <v>288.28800000000001</v>
      </c>
      <c r="AI133" s="42">
        <f t="shared" si="148"/>
        <v>288.28800000000001</v>
      </c>
      <c r="AJ133" s="42">
        <f t="shared" si="148"/>
        <v>288.28800000000001</v>
      </c>
      <c r="AK133" s="42">
        <f t="shared" si="148"/>
        <v>288.28800000000001</v>
      </c>
      <c r="AL133" s="42">
        <f t="shared" si="148"/>
        <v>288.28800000000001</v>
      </c>
      <c r="AM133" s="42">
        <f t="shared" si="148"/>
        <v>288.28800000000001</v>
      </c>
      <c r="AN133" s="42">
        <f t="shared" si="148"/>
        <v>288.28800000000001</v>
      </c>
      <c r="AO133" s="44">
        <f t="shared" si="127"/>
        <v>10378.368</v>
      </c>
      <c r="AP133" s="43">
        <f t="shared" si="125"/>
        <v>1153.152</v>
      </c>
      <c r="AQ133" s="42">
        <f t="shared" ref="AQ133:AT133" si="149">($D$133*30%)/12</f>
        <v>288.28800000000001</v>
      </c>
      <c r="AR133" s="42">
        <f t="shared" si="149"/>
        <v>288.28800000000001</v>
      </c>
      <c r="AS133" s="42">
        <f t="shared" si="149"/>
        <v>288.28800000000001</v>
      </c>
      <c r="AT133" s="42">
        <f t="shared" si="149"/>
        <v>288.28800000000001</v>
      </c>
      <c r="AU133" s="42"/>
      <c r="AV133" s="42"/>
      <c r="AW133" s="42"/>
      <c r="AX133" s="42"/>
      <c r="AY133" s="42"/>
      <c r="AZ133" s="42"/>
      <c r="BA133" s="42"/>
      <c r="BB133" s="42"/>
      <c r="BC133" s="48">
        <f t="shared" si="143"/>
        <v>11531.52</v>
      </c>
      <c r="BD133" s="44">
        <f t="shared" ref="BD133:BD163" si="150">+D133-BC133</f>
        <v>0</v>
      </c>
    </row>
    <row r="134" spans="1:56" hidden="1" outlineLevel="1" x14ac:dyDescent="0.25">
      <c r="A134" s="81">
        <v>41482</v>
      </c>
      <c r="B134" s="36" t="s">
        <v>219</v>
      </c>
      <c r="C134" s="36" t="s">
        <v>220</v>
      </c>
      <c r="D134" s="41">
        <v>10753.2</v>
      </c>
      <c r="E134" s="38"/>
      <c r="F134" s="38"/>
      <c r="G134" s="38"/>
      <c r="H134" s="38"/>
      <c r="I134" s="38"/>
      <c r="J134" s="38"/>
      <c r="K134" s="38"/>
      <c r="L134" s="38">
        <v>1344.15</v>
      </c>
      <c r="M134" s="41">
        <v>4570.1099999999997</v>
      </c>
      <c r="N134" s="40">
        <v>6183.0900000000011</v>
      </c>
      <c r="O134" s="41">
        <f>+($D$134*30%)/12</f>
        <v>268.83</v>
      </c>
      <c r="P134" s="41">
        <f t="shared" ref="P134:Z134" si="151">+($D$134*30%)/12</f>
        <v>268.83</v>
      </c>
      <c r="Q134" s="41">
        <f t="shared" si="151"/>
        <v>268.83</v>
      </c>
      <c r="R134" s="41">
        <f t="shared" si="151"/>
        <v>268.83</v>
      </c>
      <c r="S134" s="41">
        <f t="shared" si="151"/>
        <v>268.83</v>
      </c>
      <c r="T134" s="41">
        <f t="shared" si="151"/>
        <v>268.83</v>
      </c>
      <c r="U134" s="41">
        <f t="shared" si="151"/>
        <v>268.83</v>
      </c>
      <c r="V134" s="41">
        <f t="shared" si="151"/>
        <v>268.83</v>
      </c>
      <c r="W134" s="41">
        <f t="shared" si="151"/>
        <v>268.83</v>
      </c>
      <c r="X134" s="41">
        <f t="shared" si="151"/>
        <v>268.83</v>
      </c>
      <c r="Y134" s="41">
        <f t="shared" si="151"/>
        <v>268.83</v>
      </c>
      <c r="Z134" s="41">
        <f t="shared" si="151"/>
        <v>268.83</v>
      </c>
      <c r="AA134" s="42">
        <f t="shared" si="120"/>
        <v>7796.07</v>
      </c>
      <c r="AB134" s="42">
        <v>2957.130000000001</v>
      </c>
      <c r="AC134" s="42">
        <f>($D$134*30%)/12</f>
        <v>268.83</v>
      </c>
      <c r="AD134" s="42">
        <f t="shared" ref="AD134:AM134" si="152">($D$134*30%)/12</f>
        <v>268.83</v>
      </c>
      <c r="AE134" s="42">
        <f t="shared" si="152"/>
        <v>268.83</v>
      </c>
      <c r="AF134" s="42">
        <f t="shared" si="152"/>
        <v>268.83</v>
      </c>
      <c r="AG134" s="42">
        <f t="shared" si="152"/>
        <v>268.83</v>
      </c>
      <c r="AH134" s="42">
        <f t="shared" si="152"/>
        <v>268.83</v>
      </c>
      <c r="AI134" s="42">
        <f t="shared" si="152"/>
        <v>268.83</v>
      </c>
      <c r="AJ134" s="42">
        <f t="shared" si="152"/>
        <v>268.83</v>
      </c>
      <c r="AK134" s="42">
        <f t="shared" si="152"/>
        <v>268.83</v>
      </c>
      <c r="AL134" s="42">
        <f t="shared" si="152"/>
        <v>268.83</v>
      </c>
      <c r="AM134" s="42">
        <f t="shared" si="152"/>
        <v>268.83</v>
      </c>
      <c r="AN134" s="42"/>
      <c r="AO134" s="44">
        <f t="shared" si="127"/>
        <v>10753.199999999999</v>
      </c>
      <c r="AP134" s="43">
        <f t="shared" si="125"/>
        <v>0</v>
      </c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8">
        <f t="shared" si="143"/>
        <v>10753.199999999999</v>
      </c>
      <c r="BD134" s="44">
        <f t="shared" si="150"/>
        <v>0</v>
      </c>
    </row>
    <row r="135" spans="1:56" hidden="1" outlineLevel="1" x14ac:dyDescent="0.25">
      <c r="A135" s="84">
        <v>41759</v>
      </c>
      <c r="B135" s="35" t="s">
        <v>221</v>
      </c>
      <c r="C135" s="35" t="s">
        <v>222</v>
      </c>
      <c r="D135" s="40">
        <v>31775.38</v>
      </c>
      <c r="E135" s="38"/>
      <c r="F135" s="38"/>
      <c r="G135" s="38"/>
      <c r="H135" s="38"/>
      <c r="I135" s="38"/>
      <c r="J135" s="38"/>
      <c r="K135" s="38"/>
      <c r="L135" s="38"/>
      <c r="M135" s="40">
        <v>6355.076</v>
      </c>
      <c r="N135" s="40">
        <v>25420.304</v>
      </c>
      <c r="O135" s="41">
        <f>+($D$135*30%)/12</f>
        <v>794.3845</v>
      </c>
      <c r="P135" s="41">
        <f t="shared" ref="P135:Z135" si="153">+($D$135*30%)/12</f>
        <v>794.3845</v>
      </c>
      <c r="Q135" s="41">
        <f t="shared" si="153"/>
        <v>794.3845</v>
      </c>
      <c r="R135" s="41">
        <f t="shared" si="153"/>
        <v>794.3845</v>
      </c>
      <c r="S135" s="41">
        <f t="shared" si="153"/>
        <v>794.3845</v>
      </c>
      <c r="T135" s="41">
        <f t="shared" si="153"/>
        <v>794.3845</v>
      </c>
      <c r="U135" s="41">
        <f t="shared" si="153"/>
        <v>794.3845</v>
      </c>
      <c r="V135" s="41">
        <f t="shared" si="153"/>
        <v>794.3845</v>
      </c>
      <c r="W135" s="41">
        <f t="shared" si="153"/>
        <v>794.3845</v>
      </c>
      <c r="X135" s="41">
        <f t="shared" si="153"/>
        <v>794.3845</v>
      </c>
      <c r="Y135" s="41">
        <f t="shared" si="153"/>
        <v>794.3845</v>
      </c>
      <c r="Z135" s="41">
        <f t="shared" si="153"/>
        <v>794.3845</v>
      </c>
      <c r="AA135" s="42">
        <f t="shared" si="120"/>
        <v>15887.689999999999</v>
      </c>
      <c r="AB135" s="42">
        <v>15887.690000000002</v>
      </c>
      <c r="AC135" s="42">
        <f>($D$135*30%)/12</f>
        <v>794.3845</v>
      </c>
      <c r="AD135" s="42">
        <f t="shared" ref="AD135:AN135" si="154">($D$135*30%)/12</f>
        <v>794.3845</v>
      </c>
      <c r="AE135" s="42">
        <f t="shared" si="154"/>
        <v>794.3845</v>
      </c>
      <c r="AF135" s="42">
        <f t="shared" si="154"/>
        <v>794.3845</v>
      </c>
      <c r="AG135" s="42">
        <f t="shared" si="154"/>
        <v>794.3845</v>
      </c>
      <c r="AH135" s="42">
        <f t="shared" si="154"/>
        <v>794.3845</v>
      </c>
      <c r="AI135" s="42">
        <f t="shared" si="154"/>
        <v>794.3845</v>
      </c>
      <c r="AJ135" s="42">
        <f t="shared" si="154"/>
        <v>794.3845</v>
      </c>
      <c r="AK135" s="42">
        <f t="shared" si="154"/>
        <v>794.3845</v>
      </c>
      <c r="AL135" s="42">
        <f t="shared" si="154"/>
        <v>794.3845</v>
      </c>
      <c r="AM135" s="42">
        <f t="shared" si="154"/>
        <v>794.3845</v>
      </c>
      <c r="AN135" s="42">
        <f t="shared" si="154"/>
        <v>794.3845</v>
      </c>
      <c r="AO135" s="44">
        <f t="shared" si="127"/>
        <v>25420.303999999996</v>
      </c>
      <c r="AP135" s="43">
        <f t="shared" si="125"/>
        <v>6355.0760000000046</v>
      </c>
      <c r="AQ135" s="42">
        <f t="shared" ref="AQ135:AX135" si="155">($D$135*30%)/12</f>
        <v>794.3845</v>
      </c>
      <c r="AR135" s="42">
        <f t="shared" si="155"/>
        <v>794.3845</v>
      </c>
      <c r="AS135" s="42">
        <f t="shared" si="155"/>
        <v>794.3845</v>
      </c>
      <c r="AT135" s="42">
        <f t="shared" si="155"/>
        <v>794.3845</v>
      </c>
      <c r="AU135" s="42">
        <f t="shared" si="155"/>
        <v>794.3845</v>
      </c>
      <c r="AV135" s="42">
        <f t="shared" si="155"/>
        <v>794.3845</v>
      </c>
      <c r="AW135" s="42">
        <f t="shared" si="155"/>
        <v>794.3845</v>
      </c>
      <c r="AX135" s="42">
        <f t="shared" si="155"/>
        <v>794.3845</v>
      </c>
      <c r="AY135" s="42"/>
      <c r="AZ135" s="42"/>
      <c r="BA135" s="42"/>
      <c r="BB135" s="42"/>
      <c r="BC135" s="48">
        <f t="shared" si="143"/>
        <v>31775.379999999997</v>
      </c>
      <c r="BD135" s="44">
        <f t="shared" si="150"/>
        <v>0</v>
      </c>
    </row>
    <row r="136" spans="1:56" hidden="1" outlineLevel="1" x14ac:dyDescent="0.25">
      <c r="A136" s="195">
        <v>41864</v>
      </c>
      <c r="B136" s="196" t="s">
        <v>223</v>
      </c>
      <c r="C136" s="196" t="s">
        <v>224</v>
      </c>
      <c r="D136" s="197">
        <v>8363.7900000000009</v>
      </c>
      <c r="E136" s="198"/>
      <c r="F136" s="198"/>
      <c r="G136" s="198"/>
      <c r="H136" s="198"/>
      <c r="I136" s="198"/>
      <c r="J136" s="198"/>
      <c r="K136" s="198"/>
      <c r="L136" s="198"/>
      <c r="M136" s="197">
        <v>836.37900000000002</v>
      </c>
      <c r="N136" s="197">
        <v>7527.411000000001</v>
      </c>
      <c r="O136" s="197">
        <f>+($D$136*30%)/12</f>
        <v>209.09475</v>
      </c>
      <c r="P136" s="197">
        <f t="shared" ref="P136:Z136" si="156">+($D$136*30%)/12</f>
        <v>209.09475</v>
      </c>
      <c r="Q136" s="197">
        <f t="shared" si="156"/>
        <v>209.09475</v>
      </c>
      <c r="R136" s="197">
        <f t="shared" si="156"/>
        <v>209.09475</v>
      </c>
      <c r="S136" s="197">
        <f t="shared" si="156"/>
        <v>209.09475</v>
      </c>
      <c r="T136" s="197">
        <f t="shared" si="156"/>
        <v>209.09475</v>
      </c>
      <c r="U136" s="197">
        <f t="shared" si="156"/>
        <v>209.09475</v>
      </c>
      <c r="V136" s="197">
        <f t="shared" si="156"/>
        <v>209.09475</v>
      </c>
      <c r="W136" s="197">
        <f t="shared" si="156"/>
        <v>209.09475</v>
      </c>
      <c r="X136" s="197">
        <f t="shared" si="156"/>
        <v>209.09475</v>
      </c>
      <c r="Y136" s="197">
        <f t="shared" si="156"/>
        <v>209.09475</v>
      </c>
      <c r="Z136" s="197">
        <f t="shared" si="156"/>
        <v>209.09475</v>
      </c>
      <c r="AA136" s="199">
        <f t="shared" si="120"/>
        <v>3345.5160000000005</v>
      </c>
      <c r="AB136" s="199">
        <v>5018.2740000000003</v>
      </c>
      <c r="AC136" s="199">
        <f>+($D$136*30%)/12</f>
        <v>209.09475</v>
      </c>
      <c r="AD136" s="199">
        <f t="shared" ref="AD136:AN136" si="157">+($D$136*30%)/12</f>
        <v>209.09475</v>
      </c>
      <c r="AE136" s="199">
        <f t="shared" si="157"/>
        <v>209.09475</v>
      </c>
      <c r="AF136" s="199">
        <f t="shared" si="157"/>
        <v>209.09475</v>
      </c>
      <c r="AG136" s="199">
        <f t="shared" si="157"/>
        <v>209.09475</v>
      </c>
      <c r="AH136" s="199">
        <f t="shared" si="157"/>
        <v>209.09475</v>
      </c>
      <c r="AI136" s="199">
        <f t="shared" si="157"/>
        <v>209.09475</v>
      </c>
      <c r="AJ136" s="199">
        <f t="shared" si="157"/>
        <v>209.09475</v>
      </c>
      <c r="AK136" s="199">
        <f t="shared" si="157"/>
        <v>209.09475</v>
      </c>
      <c r="AL136" s="199">
        <f t="shared" si="157"/>
        <v>209.09475</v>
      </c>
      <c r="AM136" s="199">
        <f t="shared" si="157"/>
        <v>209.09475</v>
      </c>
      <c r="AN136" s="199">
        <f t="shared" si="157"/>
        <v>209.09475</v>
      </c>
      <c r="AO136" s="200">
        <f t="shared" si="127"/>
        <v>5854.6530000000012</v>
      </c>
      <c r="AP136" s="201">
        <f t="shared" si="125"/>
        <v>2509.1369999999997</v>
      </c>
      <c r="AQ136" s="199">
        <v>0</v>
      </c>
      <c r="AR136" s="199">
        <v>0</v>
      </c>
      <c r="AS136" s="199">
        <v>0</v>
      </c>
      <c r="AT136" s="199">
        <v>0</v>
      </c>
      <c r="AU136" s="199">
        <v>0</v>
      </c>
      <c r="AV136" s="199">
        <v>0</v>
      </c>
      <c r="AW136" s="199">
        <v>0</v>
      </c>
      <c r="AX136" s="199">
        <v>0</v>
      </c>
      <c r="AY136" s="199">
        <v>0</v>
      </c>
      <c r="AZ136" s="199">
        <v>0</v>
      </c>
      <c r="BA136" s="199">
        <v>0</v>
      </c>
      <c r="BB136" s="199">
        <v>0</v>
      </c>
      <c r="BC136" s="202">
        <f t="shared" si="143"/>
        <v>5854.6530000000012</v>
      </c>
      <c r="BD136" s="200">
        <f t="shared" si="150"/>
        <v>2509.1369999999997</v>
      </c>
    </row>
    <row r="137" spans="1:56" hidden="1" outlineLevel="1" x14ac:dyDescent="0.25">
      <c r="A137" s="84">
        <v>41926</v>
      </c>
      <c r="B137" s="36" t="s">
        <v>225</v>
      </c>
      <c r="C137" s="36" t="s">
        <v>226</v>
      </c>
      <c r="D137" s="41">
        <v>2388.7800000000002</v>
      </c>
      <c r="E137" s="38"/>
      <c r="F137" s="38"/>
      <c r="G137" s="38"/>
      <c r="H137" s="38"/>
      <c r="I137" s="38"/>
      <c r="J137" s="38"/>
      <c r="K137" s="38"/>
      <c r="L137" s="38"/>
      <c r="M137" s="40">
        <v>119.43900000000001</v>
      </c>
      <c r="N137" s="40">
        <v>2269.3410000000003</v>
      </c>
      <c r="O137" s="41">
        <f>+($D$137*30%)/12</f>
        <v>59.719500000000004</v>
      </c>
      <c r="P137" s="41">
        <f t="shared" ref="P137:Z137" si="158">+($D$137*30%)/12</f>
        <v>59.719500000000004</v>
      </c>
      <c r="Q137" s="41">
        <f t="shared" si="158"/>
        <v>59.719500000000004</v>
      </c>
      <c r="R137" s="41">
        <f t="shared" si="158"/>
        <v>59.719500000000004</v>
      </c>
      <c r="S137" s="41">
        <f t="shared" si="158"/>
        <v>59.719500000000004</v>
      </c>
      <c r="T137" s="41">
        <f t="shared" si="158"/>
        <v>59.719500000000004</v>
      </c>
      <c r="U137" s="41">
        <f t="shared" si="158"/>
        <v>59.719500000000004</v>
      </c>
      <c r="V137" s="41">
        <f t="shared" si="158"/>
        <v>59.719500000000004</v>
      </c>
      <c r="W137" s="41">
        <f t="shared" si="158"/>
        <v>59.719500000000004</v>
      </c>
      <c r="X137" s="41">
        <f t="shared" si="158"/>
        <v>59.719500000000004</v>
      </c>
      <c r="Y137" s="41">
        <f t="shared" si="158"/>
        <v>59.719500000000004</v>
      </c>
      <c r="Z137" s="41">
        <f t="shared" si="158"/>
        <v>59.719500000000004</v>
      </c>
      <c r="AA137" s="42">
        <f t="shared" si="120"/>
        <v>836.07300000000009</v>
      </c>
      <c r="AB137" s="42">
        <v>1552.7070000000001</v>
      </c>
      <c r="AC137" s="42">
        <f>+($D$137*30%)/12</f>
        <v>59.719500000000004</v>
      </c>
      <c r="AD137" s="42">
        <f t="shared" ref="AD137:AN137" si="159">+($D$137*30%)/12</f>
        <v>59.719500000000004</v>
      </c>
      <c r="AE137" s="42">
        <f t="shared" si="159"/>
        <v>59.719500000000004</v>
      </c>
      <c r="AF137" s="42">
        <f t="shared" si="159"/>
        <v>59.719500000000004</v>
      </c>
      <c r="AG137" s="42">
        <f t="shared" si="159"/>
        <v>59.719500000000004</v>
      </c>
      <c r="AH137" s="42">
        <f t="shared" si="159"/>
        <v>59.719500000000004</v>
      </c>
      <c r="AI137" s="42">
        <f t="shared" si="159"/>
        <v>59.719500000000004</v>
      </c>
      <c r="AJ137" s="42">
        <f t="shared" si="159"/>
        <v>59.719500000000004</v>
      </c>
      <c r="AK137" s="42">
        <f t="shared" si="159"/>
        <v>59.719500000000004</v>
      </c>
      <c r="AL137" s="42">
        <f t="shared" si="159"/>
        <v>59.719500000000004</v>
      </c>
      <c r="AM137" s="42">
        <f t="shared" si="159"/>
        <v>59.719500000000004</v>
      </c>
      <c r="AN137" s="42">
        <f t="shared" si="159"/>
        <v>59.719500000000004</v>
      </c>
      <c r="AO137" s="44">
        <f t="shared" si="127"/>
        <v>1552.7070000000003</v>
      </c>
      <c r="AP137" s="43">
        <f t="shared" si="125"/>
        <v>836.07299999999987</v>
      </c>
      <c r="AQ137" s="42">
        <f t="shared" ref="AQ137:BB137" si="160">+($D$137*30%)/12</f>
        <v>59.719500000000004</v>
      </c>
      <c r="AR137" s="42">
        <f t="shared" si="160"/>
        <v>59.719500000000004</v>
      </c>
      <c r="AS137" s="42">
        <f t="shared" si="160"/>
        <v>59.719500000000004</v>
      </c>
      <c r="AT137" s="42">
        <f t="shared" si="160"/>
        <v>59.719500000000004</v>
      </c>
      <c r="AU137" s="42">
        <f t="shared" si="160"/>
        <v>59.719500000000004</v>
      </c>
      <c r="AV137" s="42">
        <f t="shared" si="160"/>
        <v>59.719500000000004</v>
      </c>
      <c r="AW137" s="42">
        <f t="shared" si="160"/>
        <v>59.719500000000004</v>
      </c>
      <c r="AX137" s="42">
        <f t="shared" si="160"/>
        <v>59.719500000000004</v>
      </c>
      <c r="AY137" s="42">
        <f t="shared" si="160"/>
        <v>59.719500000000004</v>
      </c>
      <c r="AZ137" s="42">
        <f t="shared" si="160"/>
        <v>59.719500000000004</v>
      </c>
      <c r="BA137" s="42">
        <f t="shared" si="160"/>
        <v>59.719500000000004</v>
      </c>
      <c r="BB137" s="42">
        <f t="shared" si="160"/>
        <v>59.719500000000004</v>
      </c>
      <c r="BC137" s="48">
        <f t="shared" si="143"/>
        <v>2269.3410000000003</v>
      </c>
      <c r="BD137" s="44">
        <f t="shared" si="150"/>
        <v>119.43899999999985</v>
      </c>
    </row>
    <row r="138" spans="1:56" hidden="1" outlineLevel="1" x14ac:dyDescent="0.25">
      <c r="A138" s="84">
        <v>41984</v>
      </c>
      <c r="B138" s="35" t="s">
        <v>227</v>
      </c>
      <c r="C138" s="35" t="s">
        <v>228</v>
      </c>
      <c r="D138" s="41">
        <v>235.21</v>
      </c>
      <c r="E138" s="38"/>
      <c r="F138" s="38"/>
      <c r="G138" s="38"/>
      <c r="H138" s="38"/>
      <c r="I138" s="38"/>
      <c r="J138" s="38"/>
      <c r="K138" s="38"/>
      <c r="L138" s="38"/>
      <c r="M138" s="40"/>
      <c r="N138" s="40">
        <v>235.21</v>
      </c>
      <c r="O138" s="41">
        <f>+($D$138*30%)/12</f>
        <v>5.8802500000000002</v>
      </c>
      <c r="P138" s="41">
        <f t="shared" ref="P138:Z138" si="161">+($D$138*30%)/12</f>
        <v>5.8802500000000002</v>
      </c>
      <c r="Q138" s="41">
        <f t="shared" si="161"/>
        <v>5.8802500000000002</v>
      </c>
      <c r="R138" s="41">
        <f t="shared" si="161"/>
        <v>5.8802500000000002</v>
      </c>
      <c r="S138" s="41">
        <f t="shared" si="161"/>
        <v>5.8802500000000002</v>
      </c>
      <c r="T138" s="41">
        <f t="shared" si="161"/>
        <v>5.8802500000000002</v>
      </c>
      <c r="U138" s="41">
        <f t="shared" si="161"/>
        <v>5.8802500000000002</v>
      </c>
      <c r="V138" s="41">
        <f t="shared" si="161"/>
        <v>5.8802500000000002</v>
      </c>
      <c r="W138" s="41">
        <f t="shared" si="161"/>
        <v>5.8802500000000002</v>
      </c>
      <c r="X138" s="41">
        <f t="shared" si="161"/>
        <v>5.8802500000000002</v>
      </c>
      <c r="Y138" s="41">
        <f t="shared" si="161"/>
        <v>5.8802500000000002</v>
      </c>
      <c r="Z138" s="41">
        <f t="shared" si="161"/>
        <v>5.8802500000000002</v>
      </c>
      <c r="AA138" s="42">
        <f t="shared" si="120"/>
        <v>70.563000000000017</v>
      </c>
      <c r="AB138" s="42">
        <v>164.64699999999999</v>
      </c>
      <c r="AC138" s="42">
        <f>+($D$138*30%)/12</f>
        <v>5.8802500000000002</v>
      </c>
      <c r="AD138" s="42">
        <f t="shared" ref="AD138:AN138" si="162">+($D$138*30%)/12</f>
        <v>5.8802500000000002</v>
      </c>
      <c r="AE138" s="42">
        <f t="shared" si="162"/>
        <v>5.8802500000000002</v>
      </c>
      <c r="AF138" s="42">
        <f t="shared" si="162"/>
        <v>5.8802500000000002</v>
      </c>
      <c r="AG138" s="42">
        <f t="shared" si="162"/>
        <v>5.8802500000000002</v>
      </c>
      <c r="AH138" s="42">
        <f t="shared" si="162"/>
        <v>5.8802500000000002</v>
      </c>
      <c r="AI138" s="42">
        <f t="shared" si="162"/>
        <v>5.8802500000000002</v>
      </c>
      <c r="AJ138" s="42">
        <f t="shared" si="162"/>
        <v>5.8802500000000002</v>
      </c>
      <c r="AK138" s="42">
        <f t="shared" si="162"/>
        <v>5.8802500000000002</v>
      </c>
      <c r="AL138" s="42">
        <f t="shared" si="162"/>
        <v>5.8802500000000002</v>
      </c>
      <c r="AM138" s="42">
        <f t="shared" si="162"/>
        <v>5.8802500000000002</v>
      </c>
      <c r="AN138" s="42">
        <f t="shared" si="162"/>
        <v>5.8802500000000002</v>
      </c>
      <c r="AO138" s="44">
        <f t="shared" si="127"/>
        <v>141.12600000000003</v>
      </c>
      <c r="AP138" s="43">
        <f t="shared" si="125"/>
        <v>94.083999999999975</v>
      </c>
      <c r="AQ138" s="42">
        <f t="shared" ref="AQ138:BB138" si="163">+($D$138*30%)/12</f>
        <v>5.8802500000000002</v>
      </c>
      <c r="AR138" s="42">
        <f t="shared" si="163"/>
        <v>5.8802500000000002</v>
      </c>
      <c r="AS138" s="42">
        <f t="shared" si="163"/>
        <v>5.8802500000000002</v>
      </c>
      <c r="AT138" s="42">
        <f t="shared" si="163"/>
        <v>5.8802500000000002</v>
      </c>
      <c r="AU138" s="42">
        <f t="shared" si="163"/>
        <v>5.8802500000000002</v>
      </c>
      <c r="AV138" s="42">
        <f t="shared" si="163"/>
        <v>5.8802500000000002</v>
      </c>
      <c r="AW138" s="42">
        <f t="shared" si="163"/>
        <v>5.8802500000000002</v>
      </c>
      <c r="AX138" s="42">
        <f t="shared" si="163"/>
        <v>5.8802500000000002</v>
      </c>
      <c r="AY138" s="42">
        <f t="shared" si="163"/>
        <v>5.8802500000000002</v>
      </c>
      <c r="AZ138" s="42">
        <f t="shared" si="163"/>
        <v>5.8802500000000002</v>
      </c>
      <c r="BA138" s="42">
        <f t="shared" si="163"/>
        <v>5.8802500000000002</v>
      </c>
      <c r="BB138" s="42">
        <f t="shared" si="163"/>
        <v>5.8802500000000002</v>
      </c>
      <c r="BC138" s="48">
        <f t="shared" si="143"/>
        <v>211.68900000000005</v>
      </c>
      <c r="BD138" s="44">
        <f t="shared" si="150"/>
        <v>23.520999999999958</v>
      </c>
    </row>
    <row r="139" spans="1:56" hidden="1" outlineLevel="1" x14ac:dyDescent="0.25">
      <c r="A139" s="84">
        <v>42034</v>
      </c>
      <c r="B139" s="35" t="s">
        <v>229</v>
      </c>
      <c r="C139" s="35" t="s">
        <v>230</v>
      </c>
      <c r="D139" s="41">
        <v>11758</v>
      </c>
      <c r="E139" s="38"/>
      <c r="F139" s="38"/>
      <c r="G139" s="38"/>
      <c r="H139" s="38"/>
      <c r="I139" s="38"/>
      <c r="J139" s="38"/>
      <c r="K139" s="38"/>
      <c r="L139" s="38"/>
      <c r="M139" s="42"/>
      <c r="N139" s="42"/>
      <c r="O139" s="41"/>
      <c r="P139" s="41">
        <f>+($D$139*30%)/12</f>
        <v>293.95</v>
      </c>
      <c r="Q139" s="41">
        <f t="shared" ref="Q139:Z139" si="164">+($D$139*30%)/12</f>
        <v>293.95</v>
      </c>
      <c r="R139" s="41">
        <f t="shared" si="164"/>
        <v>293.95</v>
      </c>
      <c r="S139" s="41">
        <f t="shared" si="164"/>
        <v>293.95</v>
      </c>
      <c r="T139" s="41">
        <f t="shared" si="164"/>
        <v>293.95</v>
      </c>
      <c r="U139" s="41">
        <f t="shared" si="164"/>
        <v>293.95</v>
      </c>
      <c r="V139" s="41">
        <f t="shared" si="164"/>
        <v>293.95</v>
      </c>
      <c r="W139" s="41">
        <f t="shared" si="164"/>
        <v>293.95</v>
      </c>
      <c r="X139" s="41">
        <f t="shared" si="164"/>
        <v>293.95</v>
      </c>
      <c r="Y139" s="41">
        <f t="shared" si="164"/>
        <v>293.95</v>
      </c>
      <c r="Z139" s="41">
        <f t="shared" si="164"/>
        <v>293.95</v>
      </c>
      <c r="AA139" s="42">
        <f t="shared" si="120"/>
        <v>3233.4499999999994</v>
      </c>
      <c r="AB139" s="42">
        <v>8524.5500000000011</v>
      </c>
      <c r="AC139" s="42">
        <f>+($D$139*30%)/12</f>
        <v>293.95</v>
      </c>
      <c r="AD139" s="42">
        <f t="shared" ref="AD139:AN139" si="165">+($D$139*30%)/12</f>
        <v>293.95</v>
      </c>
      <c r="AE139" s="42">
        <f t="shared" si="165"/>
        <v>293.95</v>
      </c>
      <c r="AF139" s="42">
        <f t="shared" si="165"/>
        <v>293.95</v>
      </c>
      <c r="AG139" s="42">
        <f t="shared" si="165"/>
        <v>293.95</v>
      </c>
      <c r="AH139" s="42">
        <f t="shared" si="165"/>
        <v>293.95</v>
      </c>
      <c r="AI139" s="42">
        <f t="shared" si="165"/>
        <v>293.95</v>
      </c>
      <c r="AJ139" s="42">
        <f t="shared" si="165"/>
        <v>293.95</v>
      </c>
      <c r="AK139" s="42">
        <f t="shared" si="165"/>
        <v>293.95</v>
      </c>
      <c r="AL139" s="42">
        <f t="shared" si="165"/>
        <v>293.95</v>
      </c>
      <c r="AM139" s="42">
        <f t="shared" si="165"/>
        <v>293.95</v>
      </c>
      <c r="AN139" s="42">
        <f t="shared" si="165"/>
        <v>293.95</v>
      </c>
      <c r="AO139" s="44">
        <f t="shared" si="127"/>
        <v>6760.8499999999985</v>
      </c>
      <c r="AP139" s="43">
        <f t="shared" si="125"/>
        <v>4997.1500000000015</v>
      </c>
      <c r="AQ139" s="42">
        <f t="shared" ref="AQ139:BB139" si="166">+($D$139*30%)/12</f>
        <v>293.95</v>
      </c>
      <c r="AR139" s="42">
        <f t="shared" si="166"/>
        <v>293.95</v>
      </c>
      <c r="AS139" s="42">
        <f t="shared" si="166"/>
        <v>293.95</v>
      </c>
      <c r="AT139" s="42">
        <f t="shared" si="166"/>
        <v>293.95</v>
      </c>
      <c r="AU139" s="42">
        <f t="shared" si="166"/>
        <v>293.95</v>
      </c>
      <c r="AV139" s="42">
        <f t="shared" si="166"/>
        <v>293.95</v>
      </c>
      <c r="AW139" s="42">
        <f t="shared" si="166"/>
        <v>293.95</v>
      </c>
      <c r="AX139" s="42">
        <f t="shared" si="166"/>
        <v>293.95</v>
      </c>
      <c r="AY139" s="42">
        <f t="shared" si="166"/>
        <v>293.95</v>
      </c>
      <c r="AZ139" s="42">
        <f t="shared" si="166"/>
        <v>293.95</v>
      </c>
      <c r="BA139" s="42">
        <f t="shared" si="166"/>
        <v>293.95</v>
      </c>
      <c r="BB139" s="42">
        <f t="shared" si="166"/>
        <v>293.95</v>
      </c>
      <c r="BC139" s="48">
        <f t="shared" si="143"/>
        <v>10288.249999999998</v>
      </c>
      <c r="BD139" s="44">
        <f t="shared" si="150"/>
        <v>1469.7500000000018</v>
      </c>
    </row>
    <row r="140" spans="1:56" hidden="1" outlineLevel="1" x14ac:dyDescent="0.25">
      <c r="A140" s="84">
        <v>42035</v>
      </c>
      <c r="B140" s="35" t="s">
        <v>231</v>
      </c>
      <c r="C140" s="35" t="s">
        <v>232</v>
      </c>
      <c r="D140" s="41">
        <v>8530</v>
      </c>
      <c r="E140" s="38"/>
      <c r="F140" s="38"/>
      <c r="G140" s="38"/>
      <c r="H140" s="38"/>
      <c r="I140" s="38"/>
      <c r="J140" s="38"/>
      <c r="K140" s="38"/>
      <c r="L140" s="38"/>
      <c r="M140" s="42"/>
      <c r="N140" s="42"/>
      <c r="O140" s="41"/>
      <c r="P140" s="41">
        <f>+($D$140*30%)/12</f>
        <v>213.25</v>
      </c>
      <c r="Q140" s="41">
        <f t="shared" ref="Q140:Z140" si="167">+($D$140*30%)/12</f>
        <v>213.25</v>
      </c>
      <c r="R140" s="41">
        <f t="shared" si="167"/>
        <v>213.25</v>
      </c>
      <c r="S140" s="41">
        <f t="shared" si="167"/>
        <v>213.25</v>
      </c>
      <c r="T140" s="41">
        <f t="shared" si="167"/>
        <v>213.25</v>
      </c>
      <c r="U140" s="41">
        <f t="shared" si="167"/>
        <v>213.25</v>
      </c>
      <c r="V140" s="41">
        <f t="shared" si="167"/>
        <v>213.25</v>
      </c>
      <c r="W140" s="41">
        <f t="shared" si="167"/>
        <v>213.25</v>
      </c>
      <c r="X140" s="41">
        <f t="shared" si="167"/>
        <v>213.25</v>
      </c>
      <c r="Y140" s="41">
        <f t="shared" si="167"/>
        <v>213.25</v>
      </c>
      <c r="Z140" s="41">
        <f t="shared" si="167"/>
        <v>213.25</v>
      </c>
      <c r="AA140" s="42">
        <f t="shared" si="120"/>
        <v>2345.75</v>
      </c>
      <c r="AB140" s="42">
        <v>6184.25</v>
      </c>
      <c r="AC140" s="42">
        <f>+($D$140*30%)/12</f>
        <v>213.25</v>
      </c>
      <c r="AD140" s="42">
        <f t="shared" ref="AD140:AN140" si="168">+($D$140*30%)/12</f>
        <v>213.25</v>
      </c>
      <c r="AE140" s="42">
        <f t="shared" si="168"/>
        <v>213.25</v>
      </c>
      <c r="AF140" s="42">
        <f t="shared" si="168"/>
        <v>213.25</v>
      </c>
      <c r="AG140" s="42">
        <f t="shared" si="168"/>
        <v>213.25</v>
      </c>
      <c r="AH140" s="42">
        <f t="shared" si="168"/>
        <v>213.25</v>
      </c>
      <c r="AI140" s="42">
        <f t="shared" si="168"/>
        <v>213.25</v>
      </c>
      <c r="AJ140" s="42">
        <f t="shared" si="168"/>
        <v>213.25</v>
      </c>
      <c r="AK140" s="42">
        <f t="shared" si="168"/>
        <v>213.25</v>
      </c>
      <c r="AL140" s="42">
        <f t="shared" si="168"/>
        <v>213.25</v>
      </c>
      <c r="AM140" s="42">
        <f t="shared" si="168"/>
        <v>213.25</v>
      </c>
      <c r="AN140" s="42">
        <f t="shared" si="168"/>
        <v>213.25</v>
      </c>
      <c r="AO140" s="44">
        <f t="shared" si="127"/>
        <v>4904.75</v>
      </c>
      <c r="AP140" s="43">
        <f t="shared" si="125"/>
        <v>3625.25</v>
      </c>
      <c r="AQ140" s="42">
        <f t="shared" ref="AQ140:BB140" si="169">+($D$140*30%)/12</f>
        <v>213.25</v>
      </c>
      <c r="AR140" s="42">
        <f t="shared" si="169"/>
        <v>213.25</v>
      </c>
      <c r="AS140" s="42">
        <f t="shared" si="169"/>
        <v>213.25</v>
      </c>
      <c r="AT140" s="42">
        <f t="shared" si="169"/>
        <v>213.25</v>
      </c>
      <c r="AU140" s="42">
        <f t="shared" si="169"/>
        <v>213.25</v>
      </c>
      <c r="AV140" s="42">
        <f t="shared" si="169"/>
        <v>213.25</v>
      </c>
      <c r="AW140" s="42">
        <f t="shared" si="169"/>
        <v>213.25</v>
      </c>
      <c r="AX140" s="42">
        <f t="shared" si="169"/>
        <v>213.25</v>
      </c>
      <c r="AY140" s="42">
        <f t="shared" si="169"/>
        <v>213.25</v>
      </c>
      <c r="AZ140" s="42">
        <f t="shared" si="169"/>
        <v>213.25</v>
      </c>
      <c r="BA140" s="42">
        <f t="shared" si="169"/>
        <v>213.25</v>
      </c>
      <c r="BB140" s="42">
        <f t="shared" si="169"/>
        <v>213.25</v>
      </c>
      <c r="BC140" s="48">
        <f t="shared" si="143"/>
        <v>7463.75</v>
      </c>
      <c r="BD140" s="44">
        <f t="shared" si="150"/>
        <v>1066.25</v>
      </c>
    </row>
    <row r="141" spans="1:56" hidden="1" outlineLevel="1" x14ac:dyDescent="0.25">
      <c r="A141" s="84">
        <v>42093</v>
      </c>
      <c r="B141" s="35" t="s">
        <v>233</v>
      </c>
      <c r="C141" s="35" t="s">
        <v>234</v>
      </c>
      <c r="D141" s="41">
        <v>11758.24</v>
      </c>
      <c r="E141" s="38"/>
      <c r="F141" s="38"/>
      <c r="G141" s="38"/>
      <c r="H141" s="38"/>
      <c r="I141" s="38"/>
      <c r="J141" s="38"/>
      <c r="K141" s="38"/>
      <c r="L141" s="38"/>
      <c r="M141" s="40"/>
      <c r="N141" s="42"/>
      <c r="O141" s="41"/>
      <c r="P141" s="40"/>
      <c r="Q141" s="40"/>
      <c r="R141" s="41">
        <f>+($D$141*30%)/12</f>
        <v>293.95599999999996</v>
      </c>
      <c r="S141" s="41">
        <f t="shared" ref="S141:Z141" si="170">+($D$141*30%)/12</f>
        <v>293.95599999999996</v>
      </c>
      <c r="T141" s="41">
        <f t="shared" si="170"/>
        <v>293.95599999999996</v>
      </c>
      <c r="U141" s="41">
        <f t="shared" si="170"/>
        <v>293.95599999999996</v>
      </c>
      <c r="V141" s="41">
        <f t="shared" si="170"/>
        <v>293.95599999999996</v>
      </c>
      <c r="W141" s="41">
        <f t="shared" si="170"/>
        <v>293.95599999999996</v>
      </c>
      <c r="X141" s="41">
        <f t="shared" si="170"/>
        <v>293.95599999999996</v>
      </c>
      <c r="Y141" s="41">
        <f t="shared" si="170"/>
        <v>293.95599999999996</v>
      </c>
      <c r="Z141" s="41">
        <f t="shared" si="170"/>
        <v>293.95599999999996</v>
      </c>
      <c r="AA141" s="42">
        <f>+SUM(O141:Z141)+M141</f>
        <v>2645.6039999999998</v>
      </c>
      <c r="AB141" s="42">
        <v>9112.6360000000004</v>
      </c>
      <c r="AC141" s="42">
        <f>+($D$141*30%)/12</f>
        <v>293.95599999999996</v>
      </c>
      <c r="AD141" s="42">
        <f t="shared" ref="AD141:AN141" si="171">+($D$141*30%)/12</f>
        <v>293.95599999999996</v>
      </c>
      <c r="AE141" s="42">
        <f t="shared" si="171"/>
        <v>293.95599999999996</v>
      </c>
      <c r="AF141" s="42">
        <f t="shared" si="171"/>
        <v>293.95599999999996</v>
      </c>
      <c r="AG141" s="42">
        <f t="shared" si="171"/>
        <v>293.95599999999996</v>
      </c>
      <c r="AH141" s="42">
        <f t="shared" si="171"/>
        <v>293.95599999999996</v>
      </c>
      <c r="AI141" s="42">
        <f t="shared" si="171"/>
        <v>293.95599999999996</v>
      </c>
      <c r="AJ141" s="42">
        <f t="shared" si="171"/>
        <v>293.95599999999996</v>
      </c>
      <c r="AK141" s="42">
        <f t="shared" si="171"/>
        <v>293.95599999999996</v>
      </c>
      <c r="AL141" s="42">
        <f t="shared" si="171"/>
        <v>293.95599999999996</v>
      </c>
      <c r="AM141" s="42">
        <f t="shared" si="171"/>
        <v>293.95599999999996</v>
      </c>
      <c r="AN141" s="42">
        <f t="shared" si="171"/>
        <v>293.95599999999996</v>
      </c>
      <c r="AO141" s="44">
        <f t="shared" si="127"/>
        <v>6173.076</v>
      </c>
      <c r="AP141" s="43">
        <f t="shared" si="125"/>
        <v>5585.1639999999998</v>
      </c>
      <c r="AQ141" s="42">
        <f t="shared" ref="AQ141:BB141" si="172">+($D$141*30%)/12</f>
        <v>293.95599999999996</v>
      </c>
      <c r="AR141" s="42">
        <f t="shared" si="172"/>
        <v>293.95599999999996</v>
      </c>
      <c r="AS141" s="42">
        <f t="shared" si="172"/>
        <v>293.95599999999996</v>
      </c>
      <c r="AT141" s="42">
        <f t="shared" si="172"/>
        <v>293.95599999999996</v>
      </c>
      <c r="AU141" s="42">
        <f t="shared" si="172"/>
        <v>293.95599999999996</v>
      </c>
      <c r="AV141" s="42">
        <f t="shared" si="172"/>
        <v>293.95599999999996</v>
      </c>
      <c r="AW141" s="42">
        <f t="shared" si="172"/>
        <v>293.95599999999996</v>
      </c>
      <c r="AX141" s="42">
        <f t="shared" si="172"/>
        <v>293.95599999999996</v>
      </c>
      <c r="AY141" s="42">
        <f t="shared" si="172"/>
        <v>293.95599999999996</v>
      </c>
      <c r="AZ141" s="42">
        <f t="shared" si="172"/>
        <v>293.95599999999996</v>
      </c>
      <c r="BA141" s="42">
        <f t="shared" si="172"/>
        <v>293.95599999999996</v>
      </c>
      <c r="BB141" s="42">
        <f t="shared" si="172"/>
        <v>293.95599999999996</v>
      </c>
      <c r="BC141" s="48">
        <f t="shared" si="143"/>
        <v>9700.5480000000007</v>
      </c>
      <c r="BD141" s="44">
        <f t="shared" si="150"/>
        <v>2057.6919999999991</v>
      </c>
    </row>
    <row r="142" spans="1:56" hidden="1" outlineLevel="1" x14ac:dyDescent="0.25">
      <c r="A142" s="84">
        <v>42216</v>
      </c>
      <c r="B142" s="35" t="s">
        <v>235</v>
      </c>
      <c r="C142" s="35" t="s">
        <v>236</v>
      </c>
      <c r="D142" s="41">
        <v>5343.97</v>
      </c>
      <c r="E142" s="38"/>
      <c r="F142" s="38"/>
      <c r="G142" s="38"/>
      <c r="H142" s="38"/>
      <c r="I142" s="38"/>
      <c r="J142" s="38"/>
      <c r="K142" s="38"/>
      <c r="L142" s="38"/>
      <c r="M142" s="42"/>
      <c r="N142" s="42"/>
      <c r="O142" s="41"/>
      <c r="P142" s="40"/>
      <c r="Q142" s="40"/>
      <c r="R142" s="40"/>
      <c r="S142" s="40"/>
      <c r="T142" s="40"/>
      <c r="U142" s="40"/>
      <c r="V142" s="41">
        <f>+($D$142*30%)/12</f>
        <v>133.59925000000001</v>
      </c>
      <c r="W142" s="41">
        <f t="shared" ref="W142:Z142" si="173">+($D$142*30%)/12</f>
        <v>133.59925000000001</v>
      </c>
      <c r="X142" s="41">
        <f t="shared" si="173"/>
        <v>133.59925000000001</v>
      </c>
      <c r="Y142" s="41">
        <f t="shared" si="173"/>
        <v>133.59925000000001</v>
      </c>
      <c r="Z142" s="41">
        <f t="shared" si="173"/>
        <v>133.59925000000001</v>
      </c>
      <c r="AA142" s="42">
        <f t="shared" si="120"/>
        <v>667.99625000000003</v>
      </c>
      <c r="AB142" s="42">
        <v>4675.9737500000001</v>
      </c>
      <c r="AC142" s="42">
        <f>+($D$142*30%)/12</f>
        <v>133.59925000000001</v>
      </c>
      <c r="AD142" s="42">
        <f t="shared" ref="AD142:AN142" si="174">+($D$142*30%)/12</f>
        <v>133.59925000000001</v>
      </c>
      <c r="AE142" s="42">
        <f t="shared" si="174"/>
        <v>133.59925000000001</v>
      </c>
      <c r="AF142" s="42">
        <f t="shared" si="174"/>
        <v>133.59925000000001</v>
      </c>
      <c r="AG142" s="42">
        <f t="shared" si="174"/>
        <v>133.59925000000001</v>
      </c>
      <c r="AH142" s="42">
        <f t="shared" si="174"/>
        <v>133.59925000000001</v>
      </c>
      <c r="AI142" s="42">
        <f t="shared" si="174"/>
        <v>133.59925000000001</v>
      </c>
      <c r="AJ142" s="42">
        <f t="shared" si="174"/>
        <v>133.59925000000001</v>
      </c>
      <c r="AK142" s="42">
        <f t="shared" si="174"/>
        <v>133.59925000000001</v>
      </c>
      <c r="AL142" s="42">
        <f t="shared" si="174"/>
        <v>133.59925000000001</v>
      </c>
      <c r="AM142" s="42">
        <f t="shared" si="174"/>
        <v>133.59925000000001</v>
      </c>
      <c r="AN142" s="42">
        <f t="shared" si="174"/>
        <v>133.59925000000001</v>
      </c>
      <c r="AO142" s="44">
        <f t="shared" si="127"/>
        <v>2271.1872499999999</v>
      </c>
      <c r="AP142" s="43">
        <f t="shared" si="125"/>
        <v>3072.7827500000003</v>
      </c>
      <c r="AQ142" s="42">
        <f t="shared" ref="AQ142:BB142" si="175">+($D$142*30%)/12</f>
        <v>133.59925000000001</v>
      </c>
      <c r="AR142" s="42">
        <f t="shared" si="175"/>
        <v>133.59925000000001</v>
      </c>
      <c r="AS142" s="42">
        <f t="shared" si="175"/>
        <v>133.59925000000001</v>
      </c>
      <c r="AT142" s="42">
        <f t="shared" si="175"/>
        <v>133.59925000000001</v>
      </c>
      <c r="AU142" s="42">
        <f t="shared" si="175"/>
        <v>133.59925000000001</v>
      </c>
      <c r="AV142" s="42">
        <f t="shared" si="175"/>
        <v>133.59925000000001</v>
      </c>
      <c r="AW142" s="42">
        <f t="shared" si="175"/>
        <v>133.59925000000001</v>
      </c>
      <c r="AX142" s="42">
        <f t="shared" si="175"/>
        <v>133.59925000000001</v>
      </c>
      <c r="AY142" s="42">
        <f t="shared" si="175"/>
        <v>133.59925000000001</v>
      </c>
      <c r="AZ142" s="42">
        <f t="shared" si="175"/>
        <v>133.59925000000001</v>
      </c>
      <c r="BA142" s="42">
        <f t="shared" si="175"/>
        <v>133.59925000000001</v>
      </c>
      <c r="BB142" s="42">
        <f t="shared" si="175"/>
        <v>133.59925000000001</v>
      </c>
      <c r="BC142" s="48">
        <f t="shared" si="143"/>
        <v>3874.3782499999998</v>
      </c>
      <c r="BD142" s="44">
        <f t="shared" si="150"/>
        <v>1469.5917500000005</v>
      </c>
    </row>
    <row r="143" spans="1:56" hidden="1" outlineLevel="1" x14ac:dyDescent="0.25">
      <c r="A143" s="84">
        <v>42338</v>
      </c>
      <c r="B143" s="35" t="s">
        <v>237</v>
      </c>
      <c r="C143" s="35" t="s">
        <v>238</v>
      </c>
      <c r="D143" s="41">
        <v>35766</v>
      </c>
      <c r="E143" s="38"/>
      <c r="F143" s="38"/>
      <c r="G143" s="38"/>
      <c r="H143" s="38"/>
      <c r="I143" s="38"/>
      <c r="J143" s="38"/>
      <c r="K143" s="38"/>
      <c r="L143" s="38"/>
      <c r="M143" s="42"/>
      <c r="N143" s="42"/>
      <c r="O143" s="41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83">
        <f>+($D$143*30%)/12+5.88</f>
        <v>900.03</v>
      </c>
      <c r="AA143" s="42">
        <f t="shared" si="120"/>
        <v>900.03</v>
      </c>
      <c r="AB143" s="42">
        <f>+D143-AA143</f>
        <v>34865.97</v>
      </c>
      <c r="AC143" s="42">
        <f>+($D$143*30%)/12</f>
        <v>894.15</v>
      </c>
      <c r="AD143" s="42">
        <f t="shared" ref="AD143:AN143" si="176">+($D$143*30%)/12</f>
        <v>894.15</v>
      </c>
      <c r="AE143" s="42">
        <f t="shared" si="176"/>
        <v>894.15</v>
      </c>
      <c r="AF143" s="42">
        <f t="shared" si="176"/>
        <v>894.15</v>
      </c>
      <c r="AG143" s="42">
        <f t="shared" si="176"/>
        <v>894.15</v>
      </c>
      <c r="AH143" s="42">
        <f t="shared" si="176"/>
        <v>894.15</v>
      </c>
      <c r="AI143" s="42">
        <f t="shared" si="176"/>
        <v>894.15</v>
      </c>
      <c r="AJ143" s="42">
        <f t="shared" si="176"/>
        <v>894.15</v>
      </c>
      <c r="AK143" s="42">
        <f t="shared" si="176"/>
        <v>894.15</v>
      </c>
      <c r="AL143" s="42">
        <f t="shared" si="176"/>
        <v>894.15</v>
      </c>
      <c r="AM143" s="42">
        <f t="shared" si="176"/>
        <v>894.15</v>
      </c>
      <c r="AN143" s="42">
        <f t="shared" si="176"/>
        <v>894.15</v>
      </c>
      <c r="AO143" s="44">
        <f t="shared" si="127"/>
        <v>11629.829999999998</v>
      </c>
      <c r="AP143" s="43">
        <f t="shared" si="125"/>
        <v>24136.170000000002</v>
      </c>
      <c r="AQ143" s="42">
        <f t="shared" ref="AQ143:BB143" si="177">+($D$143*30%)/12</f>
        <v>894.15</v>
      </c>
      <c r="AR143" s="42">
        <f t="shared" si="177"/>
        <v>894.15</v>
      </c>
      <c r="AS143" s="42">
        <f t="shared" si="177"/>
        <v>894.15</v>
      </c>
      <c r="AT143" s="42">
        <f t="shared" si="177"/>
        <v>894.15</v>
      </c>
      <c r="AU143" s="42">
        <f t="shared" si="177"/>
        <v>894.15</v>
      </c>
      <c r="AV143" s="42">
        <f t="shared" si="177"/>
        <v>894.15</v>
      </c>
      <c r="AW143" s="42">
        <f t="shared" si="177"/>
        <v>894.15</v>
      </c>
      <c r="AX143" s="42">
        <f t="shared" si="177"/>
        <v>894.15</v>
      </c>
      <c r="AY143" s="42">
        <f t="shared" si="177"/>
        <v>894.15</v>
      </c>
      <c r="AZ143" s="42">
        <f t="shared" si="177"/>
        <v>894.15</v>
      </c>
      <c r="BA143" s="42">
        <f t="shared" si="177"/>
        <v>894.15</v>
      </c>
      <c r="BB143" s="42">
        <f t="shared" si="177"/>
        <v>894.15</v>
      </c>
      <c r="BC143" s="48">
        <f t="shared" si="143"/>
        <v>22359.629999999997</v>
      </c>
      <c r="BD143" s="44">
        <f t="shared" si="150"/>
        <v>13406.370000000003</v>
      </c>
    </row>
    <row r="144" spans="1:56" hidden="1" outlineLevel="1" x14ac:dyDescent="0.25">
      <c r="A144" s="84">
        <v>42368</v>
      </c>
      <c r="B144" s="35" t="s">
        <v>239</v>
      </c>
      <c r="C144" s="35" t="s">
        <v>238</v>
      </c>
      <c r="D144" s="41">
        <v>10028</v>
      </c>
      <c r="E144" s="38"/>
      <c r="F144" s="38"/>
      <c r="G144" s="38"/>
      <c r="H144" s="38"/>
      <c r="I144" s="38"/>
      <c r="J144" s="38"/>
      <c r="K144" s="38"/>
      <c r="L144" s="38"/>
      <c r="M144" s="42"/>
      <c r="N144" s="42"/>
      <c r="O144" s="41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2"/>
      <c r="AB144" s="42">
        <f>+D144</f>
        <v>10028</v>
      </c>
      <c r="AC144" s="42">
        <f>+($D$144*30%)/12</f>
        <v>250.70000000000002</v>
      </c>
      <c r="AD144" s="42">
        <f t="shared" ref="AD144:AN144" si="178">+($D$144*30%)/12</f>
        <v>250.70000000000002</v>
      </c>
      <c r="AE144" s="42">
        <f t="shared" si="178"/>
        <v>250.70000000000002</v>
      </c>
      <c r="AF144" s="42">
        <f t="shared" si="178"/>
        <v>250.70000000000002</v>
      </c>
      <c r="AG144" s="42">
        <f t="shared" si="178"/>
        <v>250.70000000000002</v>
      </c>
      <c r="AH144" s="42">
        <f t="shared" si="178"/>
        <v>250.70000000000002</v>
      </c>
      <c r="AI144" s="42">
        <f t="shared" si="178"/>
        <v>250.70000000000002</v>
      </c>
      <c r="AJ144" s="42">
        <f t="shared" si="178"/>
        <v>250.70000000000002</v>
      </c>
      <c r="AK144" s="42">
        <f t="shared" si="178"/>
        <v>250.70000000000002</v>
      </c>
      <c r="AL144" s="42">
        <f t="shared" si="178"/>
        <v>250.70000000000002</v>
      </c>
      <c r="AM144" s="42">
        <f t="shared" si="178"/>
        <v>250.70000000000002</v>
      </c>
      <c r="AN144" s="42">
        <f t="shared" si="178"/>
        <v>250.70000000000002</v>
      </c>
      <c r="AO144" s="44">
        <f t="shared" si="127"/>
        <v>3008.3999999999996</v>
      </c>
      <c r="AP144" s="43">
        <f t="shared" si="125"/>
        <v>7019.6</v>
      </c>
      <c r="AQ144" s="42">
        <f t="shared" ref="AQ144:BB144" si="179">+($D$144*30%)/12</f>
        <v>250.70000000000002</v>
      </c>
      <c r="AR144" s="42">
        <f t="shared" si="179"/>
        <v>250.70000000000002</v>
      </c>
      <c r="AS144" s="42">
        <f t="shared" si="179"/>
        <v>250.70000000000002</v>
      </c>
      <c r="AT144" s="42">
        <f t="shared" si="179"/>
        <v>250.70000000000002</v>
      </c>
      <c r="AU144" s="42">
        <f t="shared" si="179"/>
        <v>250.70000000000002</v>
      </c>
      <c r="AV144" s="42">
        <f t="shared" si="179"/>
        <v>250.70000000000002</v>
      </c>
      <c r="AW144" s="42">
        <f t="shared" si="179"/>
        <v>250.70000000000002</v>
      </c>
      <c r="AX144" s="42">
        <f t="shared" si="179"/>
        <v>250.70000000000002</v>
      </c>
      <c r="AY144" s="42">
        <f t="shared" si="179"/>
        <v>250.70000000000002</v>
      </c>
      <c r="AZ144" s="42">
        <f t="shared" si="179"/>
        <v>250.70000000000002</v>
      </c>
      <c r="BA144" s="42">
        <f t="shared" si="179"/>
        <v>250.70000000000002</v>
      </c>
      <c r="BB144" s="42">
        <f t="shared" si="179"/>
        <v>250.70000000000002</v>
      </c>
      <c r="BC144" s="48">
        <f t="shared" si="143"/>
        <v>6016.7999999999993</v>
      </c>
      <c r="BD144" s="44">
        <f t="shared" si="150"/>
        <v>4011.2000000000007</v>
      </c>
    </row>
    <row r="145" spans="1:56" hidden="1" outlineLevel="1" x14ac:dyDescent="0.25">
      <c r="A145" s="84">
        <v>42377</v>
      </c>
      <c r="B145" s="36" t="s">
        <v>240</v>
      </c>
      <c r="C145" s="35" t="s">
        <v>241</v>
      </c>
      <c r="D145" s="41">
        <v>12149</v>
      </c>
      <c r="E145" s="38"/>
      <c r="F145" s="38"/>
      <c r="G145" s="38"/>
      <c r="H145" s="38"/>
      <c r="I145" s="38"/>
      <c r="J145" s="38"/>
      <c r="K145" s="38"/>
      <c r="L145" s="38"/>
      <c r="M145" s="42"/>
      <c r="N145" s="42"/>
      <c r="O145" s="41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2"/>
      <c r="AB145" s="42"/>
      <c r="AC145" s="42"/>
      <c r="AD145" s="42">
        <f>+($D$145*30%)/12</f>
        <v>303.72499999999997</v>
      </c>
      <c r="AE145" s="42">
        <f t="shared" ref="AE145:AN145" si="180">+($D$145*30%)/12</f>
        <v>303.72499999999997</v>
      </c>
      <c r="AF145" s="42">
        <f t="shared" si="180"/>
        <v>303.72499999999997</v>
      </c>
      <c r="AG145" s="42">
        <f t="shared" si="180"/>
        <v>303.72499999999997</v>
      </c>
      <c r="AH145" s="42">
        <f t="shared" si="180"/>
        <v>303.72499999999997</v>
      </c>
      <c r="AI145" s="42">
        <f t="shared" si="180"/>
        <v>303.72499999999997</v>
      </c>
      <c r="AJ145" s="42">
        <f t="shared" si="180"/>
        <v>303.72499999999997</v>
      </c>
      <c r="AK145" s="42">
        <f t="shared" si="180"/>
        <v>303.72499999999997</v>
      </c>
      <c r="AL145" s="42">
        <f t="shared" si="180"/>
        <v>303.72499999999997</v>
      </c>
      <c r="AM145" s="42">
        <f t="shared" si="180"/>
        <v>303.72499999999997</v>
      </c>
      <c r="AN145" s="42">
        <f t="shared" si="180"/>
        <v>303.72499999999997</v>
      </c>
      <c r="AO145" s="44">
        <f t="shared" si="127"/>
        <v>3340.9749999999995</v>
      </c>
      <c r="AP145" s="43">
        <f t="shared" si="125"/>
        <v>8808.0250000000015</v>
      </c>
      <c r="AQ145" s="42">
        <f t="shared" ref="AQ145:BB145" si="181">+($D$145*30%)/12</f>
        <v>303.72499999999997</v>
      </c>
      <c r="AR145" s="42">
        <f t="shared" si="181"/>
        <v>303.72499999999997</v>
      </c>
      <c r="AS145" s="42">
        <f t="shared" si="181"/>
        <v>303.72499999999997</v>
      </c>
      <c r="AT145" s="42">
        <f t="shared" si="181"/>
        <v>303.72499999999997</v>
      </c>
      <c r="AU145" s="42">
        <f t="shared" si="181"/>
        <v>303.72499999999997</v>
      </c>
      <c r="AV145" s="42">
        <f t="shared" si="181"/>
        <v>303.72499999999997</v>
      </c>
      <c r="AW145" s="42">
        <f t="shared" si="181"/>
        <v>303.72499999999997</v>
      </c>
      <c r="AX145" s="42">
        <f t="shared" si="181"/>
        <v>303.72499999999997</v>
      </c>
      <c r="AY145" s="42">
        <f t="shared" si="181"/>
        <v>303.72499999999997</v>
      </c>
      <c r="AZ145" s="42">
        <f t="shared" si="181"/>
        <v>303.72499999999997</v>
      </c>
      <c r="BA145" s="42">
        <f t="shared" si="181"/>
        <v>303.72499999999997</v>
      </c>
      <c r="BB145" s="42">
        <f t="shared" si="181"/>
        <v>303.72499999999997</v>
      </c>
      <c r="BC145" s="48">
        <f>+AO145+SUM(AQ145:BB145)</f>
        <v>6985.6749999999993</v>
      </c>
      <c r="BD145" s="44">
        <f t="shared" si="150"/>
        <v>5163.3250000000007</v>
      </c>
    </row>
    <row r="146" spans="1:56" hidden="1" outlineLevel="1" x14ac:dyDescent="0.25">
      <c r="A146" s="84">
        <v>42377</v>
      </c>
      <c r="B146" s="36" t="s">
        <v>242</v>
      </c>
      <c r="C146" s="35" t="s">
        <v>243</v>
      </c>
      <c r="D146" s="41">
        <v>10958</v>
      </c>
      <c r="E146" s="38"/>
      <c r="F146" s="38"/>
      <c r="G146" s="38"/>
      <c r="H146" s="38"/>
      <c r="I146" s="38"/>
      <c r="J146" s="38"/>
      <c r="K146" s="38"/>
      <c r="L146" s="38"/>
      <c r="M146" s="42"/>
      <c r="N146" s="42"/>
      <c r="O146" s="41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2"/>
      <c r="AB146" s="42"/>
      <c r="AC146" s="42"/>
      <c r="AD146" s="42">
        <f>+($D$146*30%)/12</f>
        <v>273.95</v>
      </c>
      <c r="AE146" s="42">
        <f t="shared" ref="AE146:AN146" si="182">+($D$146*30%)/12</f>
        <v>273.95</v>
      </c>
      <c r="AF146" s="42">
        <f t="shared" si="182"/>
        <v>273.95</v>
      </c>
      <c r="AG146" s="42">
        <f t="shared" si="182"/>
        <v>273.95</v>
      </c>
      <c r="AH146" s="42">
        <f t="shared" si="182"/>
        <v>273.95</v>
      </c>
      <c r="AI146" s="42">
        <f t="shared" si="182"/>
        <v>273.95</v>
      </c>
      <c r="AJ146" s="42">
        <f t="shared" si="182"/>
        <v>273.95</v>
      </c>
      <c r="AK146" s="42">
        <f t="shared" si="182"/>
        <v>273.95</v>
      </c>
      <c r="AL146" s="42">
        <f t="shared" si="182"/>
        <v>273.95</v>
      </c>
      <c r="AM146" s="42">
        <f t="shared" si="182"/>
        <v>273.95</v>
      </c>
      <c r="AN146" s="42">
        <f t="shared" si="182"/>
        <v>273.95</v>
      </c>
      <c r="AO146" s="44">
        <f t="shared" si="127"/>
        <v>3013.4499999999994</v>
      </c>
      <c r="AP146" s="43">
        <f t="shared" si="125"/>
        <v>7944.5500000000011</v>
      </c>
      <c r="AQ146" s="42">
        <f t="shared" ref="AQ146:BB146" si="183">+($D$146*30%)/12</f>
        <v>273.95</v>
      </c>
      <c r="AR146" s="42">
        <f t="shared" si="183"/>
        <v>273.95</v>
      </c>
      <c r="AS146" s="42">
        <f t="shared" si="183"/>
        <v>273.95</v>
      </c>
      <c r="AT146" s="42">
        <f t="shared" si="183"/>
        <v>273.95</v>
      </c>
      <c r="AU146" s="42">
        <f t="shared" si="183"/>
        <v>273.95</v>
      </c>
      <c r="AV146" s="42">
        <f t="shared" si="183"/>
        <v>273.95</v>
      </c>
      <c r="AW146" s="42">
        <f t="shared" si="183"/>
        <v>273.95</v>
      </c>
      <c r="AX146" s="42">
        <f t="shared" si="183"/>
        <v>273.95</v>
      </c>
      <c r="AY146" s="42">
        <f t="shared" si="183"/>
        <v>273.95</v>
      </c>
      <c r="AZ146" s="42">
        <f t="shared" si="183"/>
        <v>273.95</v>
      </c>
      <c r="BA146" s="42">
        <f t="shared" si="183"/>
        <v>273.95</v>
      </c>
      <c r="BB146" s="42">
        <f t="shared" si="183"/>
        <v>273.95</v>
      </c>
      <c r="BC146" s="48">
        <f t="shared" si="143"/>
        <v>6300.8499999999985</v>
      </c>
      <c r="BD146" s="44">
        <f t="shared" si="150"/>
        <v>4657.1500000000015</v>
      </c>
    </row>
    <row r="147" spans="1:56" hidden="1" outlineLevel="1" x14ac:dyDescent="0.25">
      <c r="A147" s="84">
        <v>42482</v>
      </c>
      <c r="B147" s="35" t="s">
        <v>244</v>
      </c>
      <c r="C147" s="35" t="s">
        <v>245</v>
      </c>
      <c r="D147" s="41">
        <v>6886.53</v>
      </c>
      <c r="E147" s="38"/>
      <c r="F147" s="38"/>
      <c r="G147" s="38"/>
      <c r="H147" s="38"/>
      <c r="I147" s="38"/>
      <c r="J147" s="38"/>
      <c r="K147" s="38"/>
      <c r="L147" s="38"/>
      <c r="M147" s="42"/>
      <c r="N147" s="42"/>
      <c r="O147" s="41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2"/>
      <c r="AB147" s="42"/>
      <c r="AC147" s="42"/>
      <c r="AD147" s="42"/>
      <c r="AE147" s="42"/>
      <c r="AF147" s="42"/>
      <c r="AG147" s="42">
        <f t="shared" ref="AG147:AN147" si="184">+($D$147*30%)/12</f>
        <v>172.16324999999998</v>
      </c>
      <c r="AH147" s="42">
        <f t="shared" si="184"/>
        <v>172.16324999999998</v>
      </c>
      <c r="AI147" s="42">
        <f t="shared" si="184"/>
        <v>172.16324999999998</v>
      </c>
      <c r="AJ147" s="42">
        <f t="shared" si="184"/>
        <v>172.16324999999998</v>
      </c>
      <c r="AK147" s="42">
        <f t="shared" si="184"/>
        <v>172.16324999999998</v>
      </c>
      <c r="AL147" s="42">
        <f t="shared" si="184"/>
        <v>172.16324999999998</v>
      </c>
      <c r="AM147" s="42">
        <f t="shared" si="184"/>
        <v>172.16324999999998</v>
      </c>
      <c r="AN147" s="42">
        <f t="shared" si="184"/>
        <v>172.16324999999998</v>
      </c>
      <c r="AO147" s="44">
        <f t="shared" si="127"/>
        <v>1377.306</v>
      </c>
      <c r="AP147" s="43">
        <f t="shared" si="125"/>
        <v>5509.2240000000002</v>
      </c>
      <c r="AQ147" s="42">
        <f t="shared" ref="AQ147:BB147" si="185">+($D$147*30%)/12</f>
        <v>172.16324999999998</v>
      </c>
      <c r="AR147" s="42">
        <f t="shared" si="185"/>
        <v>172.16324999999998</v>
      </c>
      <c r="AS147" s="42">
        <f t="shared" si="185"/>
        <v>172.16324999999998</v>
      </c>
      <c r="AT147" s="42">
        <f t="shared" si="185"/>
        <v>172.16324999999998</v>
      </c>
      <c r="AU147" s="42">
        <f t="shared" si="185"/>
        <v>172.16324999999998</v>
      </c>
      <c r="AV147" s="42">
        <f t="shared" si="185"/>
        <v>172.16324999999998</v>
      </c>
      <c r="AW147" s="42">
        <f t="shared" si="185"/>
        <v>172.16324999999998</v>
      </c>
      <c r="AX147" s="42">
        <f t="shared" si="185"/>
        <v>172.16324999999998</v>
      </c>
      <c r="AY147" s="42">
        <f t="shared" si="185"/>
        <v>172.16324999999998</v>
      </c>
      <c r="AZ147" s="42">
        <f t="shared" si="185"/>
        <v>172.16324999999998</v>
      </c>
      <c r="BA147" s="42">
        <f t="shared" si="185"/>
        <v>172.16324999999998</v>
      </c>
      <c r="BB147" s="42">
        <f t="shared" si="185"/>
        <v>172.16324999999998</v>
      </c>
      <c r="BC147" s="48">
        <f t="shared" si="143"/>
        <v>3443.2650000000003</v>
      </c>
      <c r="BD147" s="44">
        <f t="shared" si="150"/>
        <v>3443.2649999999994</v>
      </c>
    </row>
    <row r="148" spans="1:56" hidden="1" outlineLevel="1" x14ac:dyDescent="0.25">
      <c r="A148" s="84">
        <v>42492</v>
      </c>
      <c r="B148" s="36" t="s">
        <v>246</v>
      </c>
      <c r="C148" s="35" t="s">
        <v>247</v>
      </c>
      <c r="D148" s="41">
        <v>6903</v>
      </c>
      <c r="E148" s="38"/>
      <c r="F148" s="38"/>
      <c r="G148" s="38"/>
      <c r="H148" s="38"/>
      <c r="I148" s="38"/>
      <c r="J148" s="38"/>
      <c r="K148" s="38"/>
      <c r="L148" s="38"/>
      <c r="M148" s="42"/>
      <c r="N148" s="42"/>
      <c r="O148" s="41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2"/>
      <c r="AB148" s="42"/>
      <c r="AC148" s="42"/>
      <c r="AD148" s="42"/>
      <c r="AE148" s="42"/>
      <c r="AF148" s="42"/>
      <c r="AG148" s="42"/>
      <c r="AH148" s="42">
        <f>+($D$148*30%)/12</f>
        <v>172.57500000000002</v>
      </c>
      <c r="AI148" s="42">
        <f t="shared" ref="AI148:AN148" si="186">+($D$148*30%)/12</f>
        <v>172.57500000000002</v>
      </c>
      <c r="AJ148" s="42">
        <f t="shared" si="186"/>
        <v>172.57500000000002</v>
      </c>
      <c r="AK148" s="42">
        <f t="shared" si="186"/>
        <v>172.57500000000002</v>
      </c>
      <c r="AL148" s="42">
        <f t="shared" si="186"/>
        <v>172.57500000000002</v>
      </c>
      <c r="AM148" s="42">
        <f t="shared" si="186"/>
        <v>172.57500000000002</v>
      </c>
      <c r="AN148" s="42">
        <f t="shared" si="186"/>
        <v>172.57500000000002</v>
      </c>
      <c r="AO148" s="44">
        <f t="shared" si="127"/>
        <v>1208.0250000000001</v>
      </c>
      <c r="AP148" s="43">
        <f t="shared" si="125"/>
        <v>5694.9750000000004</v>
      </c>
      <c r="AQ148" s="42">
        <f t="shared" ref="AQ148:BB148" si="187">+($D$148*30%)/12</f>
        <v>172.57500000000002</v>
      </c>
      <c r="AR148" s="42">
        <f t="shared" si="187"/>
        <v>172.57500000000002</v>
      </c>
      <c r="AS148" s="42">
        <f t="shared" si="187"/>
        <v>172.57500000000002</v>
      </c>
      <c r="AT148" s="42">
        <f t="shared" si="187"/>
        <v>172.57500000000002</v>
      </c>
      <c r="AU148" s="42">
        <f t="shared" si="187"/>
        <v>172.57500000000002</v>
      </c>
      <c r="AV148" s="42">
        <f t="shared" si="187"/>
        <v>172.57500000000002</v>
      </c>
      <c r="AW148" s="42">
        <f t="shared" si="187"/>
        <v>172.57500000000002</v>
      </c>
      <c r="AX148" s="42">
        <f t="shared" si="187"/>
        <v>172.57500000000002</v>
      </c>
      <c r="AY148" s="42">
        <f t="shared" si="187"/>
        <v>172.57500000000002</v>
      </c>
      <c r="AZ148" s="42">
        <f t="shared" si="187"/>
        <v>172.57500000000002</v>
      </c>
      <c r="BA148" s="42">
        <f t="shared" si="187"/>
        <v>172.57500000000002</v>
      </c>
      <c r="BB148" s="42">
        <f t="shared" si="187"/>
        <v>172.57500000000002</v>
      </c>
      <c r="BC148" s="48">
        <f t="shared" si="143"/>
        <v>3278.9250000000002</v>
      </c>
      <c r="BD148" s="44">
        <f t="shared" si="150"/>
        <v>3624.0749999999998</v>
      </c>
    </row>
    <row r="149" spans="1:56" hidden="1" outlineLevel="1" x14ac:dyDescent="0.25">
      <c r="A149" s="84">
        <v>42521</v>
      </c>
      <c r="B149" s="35" t="s">
        <v>248</v>
      </c>
      <c r="C149" s="35" t="s">
        <v>249</v>
      </c>
      <c r="D149" s="41">
        <v>11681</v>
      </c>
      <c r="E149" s="38"/>
      <c r="F149" s="38"/>
      <c r="G149" s="38"/>
      <c r="H149" s="38"/>
      <c r="I149" s="38"/>
      <c r="J149" s="38"/>
      <c r="K149" s="38"/>
      <c r="L149" s="38"/>
      <c r="M149" s="42"/>
      <c r="N149" s="42"/>
      <c r="O149" s="41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2"/>
      <c r="AB149" s="42"/>
      <c r="AC149" s="42"/>
      <c r="AD149" s="42"/>
      <c r="AE149" s="42"/>
      <c r="AF149" s="42"/>
      <c r="AG149" s="42"/>
      <c r="AH149" s="42">
        <f>+($D$149*30%)/12</f>
        <v>292.02499999999998</v>
      </c>
      <c r="AI149" s="42">
        <f t="shared" ref="AI149:AN149" si="188">+($D$149*30%)/12</f>
        <v>292.02499999999998</v>
      </c>
      <c r="AJ149" s="42">
        <f t="shared" si="188"/>
        <v>292.02499999999998</v>
      </c>
      <c r="AK149" s="42">
        <f t="shared" si="188"/>
        <v>292.02499999999998</v>
      </c>
      <c r="AL149" s="42">
        <f t="shared" si="188"/>
        <v>292.02499999999998</v>
      </c>
      <c r="AM149" s="42">
        <f t="shared" si="188"/>
        <v>292.02499999999998</v>
      </c>
      <c r="AN149" s="42">
        <f t="shared" si="188"/>
        <v>292.02499999999998</v>
      </c>
      <c r="AO149" s="44">
        <f t="shared" si="127"/>
        <v>2044.1750000000002</v>
      </c>
      <c r="AP149" s="43">
        <f t="shared" si="125"/>
        <v>9636.8250000000007</v>
      </c>
      <c r="AQ149" s="42">
        <f t="shared" ref="AQ149:BB149" si="189">+($D$149*30%)/12</f>
        <v>292.02499999999998</v>
      </c>
      <c r="AR149" s="42">
        <f t="shared" si="189"/>
        <v>292.02499999999998</v>
      </c>
      <c r="AS149" s="42">
        <f t="shared" si="189"/>
        <v>292.02499999999998</v>
      </c>
      <c r="AT149" s="42">
        <f t="shared" si="189"/>
        <v>292.02499999999998</v>
      </c>
      <c r="AU149" s="42">
        <f t="shared" si="189"/>
        <v>292.02499999999998</v>
      </c>
      <c r="AV149" s="42">
        <f t="shared" si="189"/>
        <v>292.02499999999998</v>
      </c>
      <c r="AW149" s="42">
        <f t="shared" si="189"/>
        <v>292.02499999999998</v>
      </c>
      <c r="AX149" s="42">
        <f t="shared" si="189"/>
        <v>292.02499999999998</v>
      </c>
      <c r="AY149" s="42">
        <f t="shared" si="189"/>
        <v>292.02499999999998</v>
      </c>
      <c r="AZ149" s="42">
        <f t="shared" si="189"/>
        <v>292.02499999999998</v>
      </c>
      <c r="BA149" s="42">
        <f t="shared" si="189"/>
        <v>292.02499999999998</v>
      </c>
      <c r="BB149" s="42">
        <f t="shared" si="189"/>
        <v>292.02499999999998</v>
      </c>
      <c r="BC149" s="48">
        <f t="shared" si="143"/>
        <v>5548.4750000000004</v>
      </c>
      <c r="BD149" s="44">
        <f t="shared" si="150"/>
        <v>6132.5249999999996</v>
      </c>
    </row>
    <row r="150" spans="1:56" hidden="1" outlineLevel="1" x14ac:dyDescent="0.25">
      <c r="A150" s="84">
        <v>42520</v>
      </c>
      <c r="B150" s="35" t="s">
        <v>250</v>
      </c>
      <c r="C150" s="35" t="s">
        <v>241</v>
      </c>
      <c r="D150" s="41">
        <v>12870</v>
      </c>
      <c r="E150" s="38"/>
      <c r="F150" s="38"/>
      <c r="G150" s="38"/>
      <c r="H150" s="38"/>
      <c r="I150" s="38"/>
      <c r="J150" s="38"/>
      <c r="K150" s="38"/>
      <c r="L150" s="38"/>
      <c r="M150" s="42"/>
      <c r="N150" s="42"/>
      <c r="O150" s="41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2"/>
      <c r="AB150" s="42"/>
      <c r="AC150" s="42"/>
      <c r="AD150" s="42"/>
      <c r="AE150" s="42"/>
      <c r="AF150" s="42"/>
      <c r="AG150" s="42"/>
      <c r="AH150" s="42">
        <f>+($D$150*30%)/12</f>
        <v>321.75</v>
      </c>
      <c r="AI150" s="42">
        <f t="shared" ref="AI150:AN150" si="190">+($D$150*30%)/12</f>
        <v>321.75</v>
      </c>
      <c r="AJ150" s="42">
        <f t="shared" si="190"/>
        <v>321.75</v>
      </c>
      <c r="AK150" s="42">
        <f t="shared" si="190"/>
        <v>321.75</v>
      </c>
      <c r="AL150" s="42">
        <f t="shared" si="190"/>
        <v>321.75</v>
      </c>
      <c r="AM150" s="42">
        <f t="shared" si="190"/>
        <v>321.75</v>
      </c>
      <c r="AN150" s="42">
        <f t="shared" si="190"/>
        <v>321.75</v>
      </c>
      <c r="AO150" s="44">
        <f t="shared" si="127"/>
        <v>2252.25</v>
      </c>
      <c r="AP150" s="43">
        <f t="shared" si="125"/>
        <v>10617.75</v>
      </c>
      <c r="AQ150" s="42">
        <f t="shared" ref="AQ150:BB150" si="191">+($D$150*30%)/12</f>
        <v>321.75</v>
      </c>
      <c r="AR150" s="42">
        <f t="shared" si="191"/>
        <v>321.75</v>
      </c>
      <c r="AS150" s="42">
        <f t="shared" si="191"/>
        <v>321.75</v>
      </c>
      <c r="AT150" s="42">
        <f t="shared" si="191"/>
        <v>321.75</v>
      </c>
      <c r="AU150" s="42">
        <f t="shared" si="191"/>
        <v>321.75</v>
      </c>
      <c r="AV150" s="42">
        <f t="shared" si="191"/>
        <v>321.75</v>
      </c>
      <c r="AW150" s="42">
        <f t="shared" si="191"/>
        <v>321.75</v>
      </c>
      <c r="AX150" s="42">
        <f t="shared" si="191"/>
        <v>321.75</v>
      </c>
      <c r="AY150" s="42">
        <f t="shared" si="191"/>
        <v>321.75</v>
      </c>
      <c r="AZ150" s="42">
        <f t="shared" si="191"/>
        <v>321.75</v>
      </c>
      <c r="BA150" s="42">
        <f t="shared" si="191"/>
        <v>321.75</v>
      </c>
      <c r="BB150" s="42">
        <f t="shared" si="191"/>
        <v>321.75</v>
      </c>
      <c r="BC150" s="48">
        <f t="shared" si="143"/>
        <v>6113.25</v>
      </c>
      <c r="BD150" s="44">
        <f t="shared" si="150"/>
        <v>6756.75</v>
      </c>
    </row>
    <row r="151" spans="1:56" hidden="1" outlineLevel="1" x14ac:dyDescent="0.25">
      <c r="A151" s="84">
        <v>42520</v>
      </c>
      <c r="B151" s="35" t="s">
        <v>250</v>
      </c>
      <c r="C151" s="35" t="s">
        <v>241</v>
      </c>
      <c r="D151" s="41">
        <v>12870</v>
      </c>
      <c r="E151" s="38"/>
      <c r="F151" s="38"/>
      <c r="G151" s="38"/>
      <c r="H151" s="38"/>
      <c r="I151" s="38"/>
      <c r="J151" s="38"/>
      <c r="K151" s="38"/>
      <c r="L151" s="38"/>
      <c r="M151" s="42"/>
      <c r="N151" s="42"/>
      <c r="O151" s="41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2"/>
      <c r="AB151" s="42"/>
      <c r="AC151" s="42"/>
      <c r="AD151" s="42"/>
      <c r="AE151" s="42"/>
      <c r="AF151" s="42"/>
      <c r="AG151" s="42"/>
      <c r="AH151" s="42">
        <f>+($D$151*30%)/12</f>
        <v>321.75</v>
      </c>
      <c r="AI151" s="42">
        <f t="shared" ref="AI151:AN151" si="192">+($D$151*30%)/12</f>
        <v>321.75</v>
      </c>
      <c r="AJ151" s="42">
        <f t="shared" si="192"/>
        <v>321.75</v>
      </c>
      <c r="AK151" s="42">
        <f t="shared" si="192"/>
        <v>321.75</v>
      </c>
      <c r="AL151" s="42">
        <f t="shared" si="192"/>
        <v>321.75</v>
      </c>
      <c r="AM151" s="42">
        <f t="shared" si="192"/>
        <v>321.75</v>
      </c>
      <c r="AN151" s="42">
        <f t="shared" si="192"/>
        <v>321.75</v>
      </c>
      <c r="AO151" s="44">
        <f t="shared" si="127"/>
        <v>2252.25</v>
      </c>
      <c r="AP151" s="43">
        <f t="shared" si="125"/>
        <v>10617.75</v>
      </c>
      <c r="AQ151" s="42">
        <f t="shared" ref="AQ151:BB151" si="193">+($D$151*30%)/12</f>
        <v>321.75</v>
      </c>
      <c r="AR151" s="42">
        <f t="shared" si="193"/>
        <v>321.75</v>
      </c>
      <c r="AS151" s="42">
        <f t="shared" si="193"/>
        <v>321.75</v>
      </c>
      <c r="AT151" s="42">
        <f t="shared" si="193"/>
        <v>321.75</v>
      </c>
      <c r="AU151" s="42">
        <f t="shared" si="193"/>
        <v>321.75</v>
      </c>
      <c r="AV151" s="42">
        <f t="shared" si="193"/>
        <v>321.75</v>
      </c>
      <c r="AW151" s="42">
        <f t="shared" si="193"/>
        <v>321.75</v>
      </c>
      <c r="AX151" s="42">
        <f t="shared" si="193"/>
        <v>321.75</v>
      </c>
      <c r="AY151" s="42">
        <f t="shared" si="193"/>
        <v>321.75</v>
      </c>
      <c r="AZ151" s="42">
        <f t="shared" si="193"/>
        <v>321.75</v>
      </c>
      <c r="BA151" s="42">
        <f t="shared" si="193"/>
        <v>321.75</v>
      </c>
      <c r="BB151" s="42">
        <f t="shared" si="193"/>
        <v>321.75</v>
      </c>
      <c r="BC151" s="48">
        <f t="shared" si="143"/>
        <v>6113.25</v>
      </c>
      <c r="BD151" s="44">
        <f t="shared" si="150"/>
        <v>6756.75</v>
      </c>
    </row>
    <row r="152" spans="1:56" hidden="1" outlineLevel="1" x14ac:dyDescent="0.25">
      <c r="A152" s="84">
        <v>42520</v>
      </c>
      <c r="B152" s="35" t="s">
        <v>250</v>
      </c>
      <c r="C152" s="35" t="s">
        <v>241</v>
      </c>
      <c r="D152" s="41">
        <v>12870</v>
      </c>
      <c r="E152" s="38"/>
      <c r="F152" s="38"/>
      <c r="G152" s="38"/>
      <c r="H152" s="38"/>
      <c r="I152" s="38"/>
      <c r="J152" s="38"/>
      <c r="K152" s="38"/>
      <c r="L152" s="38"/>
      <c r="M152" s="42"/>
      <c r="N152" s="42"/>
      <c r="O152" s="41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2"/>
      <c r="AB152" s="42"/>
      <c r="AC152" s="42"/>
      <c r="AD152" s="42"/>
      <c r="AE152" s="42"/>
      <c r="AF152" s="42"/>
      <c r="AG152" s="42"/>
      <c r="AH152" s="42">
        <f>+($D$152*30%)/12</f>
        <v>321.75</v>
      </c>
      <c r="AI152" s="42">
        <f t="shared" ref="AI152:AN152" si="194">+($D$152*30%)/12</f>
        <v>321.75</v>
      </c>
      <c r="AJ152" s="42">
        <f t="shared" si="194"/>
        <v>321.75</v>
      </c>
      <c r="AK152" s="42">
        <f t="shared" si="194"/>
        <v>321.75</v>
      </c>
      <c r="AL152" s="42">
        <f t="shared" si="194"/>
        <v>321.75</v>
      </c>
      <c r="AM152" s="42">
        <f t="shared" si="194"/>
        <v>321.75</v>
      </c>
      <c r="AN152" s="42">
        <f t="shared" si="194"/>
        <v>321.75</v>
      </c>
      <c r="AO152" s="44">
        <f t="shared" si="127"/>
        <v>2252.25</v>
      </c>
      <c r="AP152" s="43">
        <f t="shared" si="125"/>
        <v>10617.75</v>
      </c>
      <c r="AQ152" s="42">
        <f t="shared" ref="AQ152:BB152" si="195">+($D$152*30%)/12</f>
        <v>321.75</v>
      </c>
      <c r="AR152" s="42">
        <f t="shared" si="195"/>
        <v>321.75</v>
      </c>
      <c r="AS152" s="42">
        <f t="shared" si="195"/>
        <v>321.75</v>
      </c>
      <c r="AT152" s="42">
        <f t="shared" si="195"/>
        <v>321.75</v>
      </c>
      <c r="AU152" s="42">
        <f t="shared" si="195"/>
        <v>321.75</v>
      </c>
      <c r="AV152" s="42">
        <f t="shared" si="195"/>
        <v>321.75</v>
      </c>
      <c r="AW152" s="42">
        <f t="shared" si="195"/>
        <v>321.75</v>
      </c>
      <c r="AX152" s="42">
        <f t="shared" si="195"/>
        <v>321.75</v>
      </c>
      <c r="AY152" s="42">
        <f t="shared" si="195"/>
        <v>321.75</v>
      </c>
      <c r="AZ152" s="42">
        <f t="shared" si="195"/>
        <v>321.75</v>
      </c>
      <c r="BA152" s="42">
        <f t="shared" si="195"/>
        <v>321.75</v>
      </c>
      <c r="BB152" s="42">
        <f t="shared" si="195"/>
        <v>321.75</v>
      </c>
      <c r="BC152" s="48">
        <f t="shared" si="143"/>
        <v>6113.25</v>
      </c>
      <c r="BD152" s="44">
        <f t="shared" si="150"/>
        <v>6756.75</v>
      </c>
    </row>
    <row r="153" spans="1:56" hidden="1" outlineLevel="1" x14ac:dyDescent="0.25">
      <c r="A153" s="84">
        <v>42520</v>
      </c>
      <c r="B153" s="35" t="s">
        <v>250</v>
      </c>
      <c r="C153" s="35" t="s">
        <v>241</v>
      </c>
      <c r="D153" s="41">
        <v>12870</v>
      </c>
      <c r="E153" s="38"/>
      <c r="F153" s="38"/>
      <c r="G153" s="38"/>
      <c r="H153" s="38"/>
      <c r="I153" s="38"/>
      <c r="J153" s="38"/>
      <c r="K153" s="38"/>
      <c r="L153" s="38"/>
      <c r="M153" s="42"/>
      <c r="N153" s="42"/>
      <c r="O153" s="41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2"/>
      <c r="AB153" s="42"/>
      <c r="AC153" s="42"/>
      <c r="AD153" s="42"/>
      <c r="AE153" s="42"/>
      <c r="AF153" s="42"/>
      <c r="AG153" s="42"/>
      <c r="AH153" s="42">
        <f>+($D$153*30%)/12</f>
        <v>321.75</v>
      </c>
      <c r="AI153" s="42">
        <f t="shared" ref="AI153:AN153" si="196">+($D$153*30%)/12</f>
        <v>321.75</v>
      </c>
      <c r="AJ153" s="42">
        <f t="shared" si="196"/>
        <v>321.75</v>
      </c>
      <c r="AK153" s="42">
        <f t="shared" si="196"/>
        <v>321.75</v>
      </c>
      <c r="AL153" s="42">
        <f t="shared" si="196"/>
        <v>321.75</v>
      </c>
      <c r="AM153" s="42">
        <f t="shared" si="196"/>
        <v>321.75</v>
      </c>
      <c r="AN153" s="42">
        <f t="shared" si="196"/>
        <v>321.75</v>
      </c>
      <c r="AO153" s="44">
        <f t="shared" si="127"/>
        <v>2252.25</v>
      </c>
      <c r="AP153" s="43">
        <f t="shared" si="125"/>
        <v>10617.75</v>
      </c>
      <c r="AQ153" s="42">
        <f t="shared" ref="AQ153:BB153" si="197">+($D$153*30%)/12</f>
        <v>321.75</v>
      </c>
      <c r="AR153" s="42">
        <f t="shared" si="197"/>
        <v>321.75</v>
      </c>
      <c r="AS153" s="42">
        <f t="shared" si="197"/>
        <v>321.75</v>
      </c>
      <c r="AT153" s="42">
        <f t="shared" si="197"/>
        <v>321.75</v>
      </c>
      <c r="AU153" s="42">
        <f t="shared" si="197"/>
        <v>321.75</v>
      </c>
      <c r="AV153" s="42">
        <f t="shared" si="197"/>
        <v>321.75</v>
      </c>
      <c r="AW153" s="42">
        <f t="shared" si="197"/>
        <v>321.75</v>
      </c>
      <c r="AX153" s="42">
        <f t="shared" si="197"/>
        <v>321.75</v>
      </c>
      <c r="AY153" s="42">
        <f t="shared" si="197"/>
        <v>321.75</v>
      </c>
      <c r="AZ153" s="42">
        <f t="shared" si="197"/>
        <v>321.75</v>
      </c>
      <c r="BA153" s="42">
        <f t="shared" si="197"/>
        <v>321.75</v>
      </c>
      <c r="BB153" s="42">
        <f t="shared" si="197"/>
        <v>321.75</v>
      </c>
      <c r="BC153" s="48">
        <f t="shared" si="143"/>
        <v>6113.25</v>
      </c>
      <c r="BD153" s="44">
        <f t="shared" si="150"/>
        <v>6756.75</v>
      </c>
    </row>
    <row r="154" spans="1:56" hidden="1" outlineLevel="1" x14ac:dyDescent="0.25">
      <c r="A154" s="84">
        <v>42520</v>
      </c>
      <c r="B154" s="35" t="s">
        <v>250</v>
      </c>
      <c r="C154" s="35" t="s">
        <v>241</v>
      </c>
      <c r="D154" s="41">
        <v>12870</v>
      </c>
      <c r="E154" s="38"/>
      <c r="F154" s="38"/>
      <c r="G154" s="38"/>
      <c r="H154" s="38"/>
      <c r="I154" s="38"/>
      <c r="J154" s="38"/>
      <c r="K154" s="38"/>
      <c r="L154" s="38"/>
      <c r="M154" s="42"/>
      <c r="N154" s="42"/>
      <c r="O154" s="41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2"/>
      <c r="AB154" s="42"/>
      <c r="AC154" s="42"/>
      <c r="AD154" s="42"/>
      <c r="AE154" s="42"/>
      <c r="AF154" s="42"/>
      <c r="AG154" s="42"/>
      <c r="AH154" s="42">
        <f>+($D$154*30%)/12</f>
        <v>321.75</v>
      </c>
      <c r="AI154" s="42">
        <f t="shared" ref="AI154:AN154" si="198">+($D$154*30%)/12</f>
        <v>321.75</v>
      </c>
      <c r="AJ154" s="42">
        <f t="shared" si="198"/>
        <v>321.75</v>
      </c>
      <c r="AK154" s="42">
        <f t="shared" si="198"/>
        <v>321.75</v>
      </c>
      <c r="AL154" s="42">
        <f t="shared" si="198"/>
        <v>321.75</v>
      </c>
      <c r="AM154" s="42">
        <f t="shared" si="198"/>
        <v>321.75</v>
      </c>
      <c r="AN154" s="42">
        <f t="shared" si="198"/>
        <v>321.75</v>
      </c>
      <c r="AO154" s="44">
        <f t="shared" si="127"/>
        <v>2252.25</v>
      </c>
      <c r="AP154" s="43">
        <f t="shared" si="125"/>
        <v>10617.75</v>
      </c>
      <c r="AQ154" s="42">
        <f t="shared" ref="AQ154:BB154" si="199">+($D$154*30%)/12</f>
        <v>321.75</v>
      </c>
      <c r="AR154" s="42">
        <f t="shared" si="199"/>
        <v>321.75</v>
      </c>
      <c r="AS154" s="42">
        <f t="shared" si="199"/>
        <v>321.75</v>
      </c>
      <c r="AT154" s="42">
        <f t="shared" si="199"/>
        <v>321.75</v>
      </c>
      <c r="AU154" s="42">
        <f t="shared" si="199"/>
        <v>321.75</v>
      </c>
      <c r="AV154" s="42">
        <f t="shared" si="199"/>
        <v>321.75</v>
      </c>
      <c r="AW154" s="42">
        <f t="shared" si="199"/>
        <v>321.75</v>
      </c>
      <c r="AX154" s="42">
        <f t="shared" si="199"/>
        <v>321.75</v>
      </c>
      <c r="AY154" s="42">
        <f t="shared" si="199"/>
        <v>321.75</v>
      </c>
      <c r="AZ154" s="42">
        <f t="shared" si="199"/>
        <v>321.75</v>
      </c>
      <c r="BA154" s="42">
        <f t="shared" si="199"/>
        <v>321.75</v>
      </c>
      <c r="BB154" s="42">
        <f t="shared" si="199"/>
        <v>321.75</v>
      </c>
      <c r="BC154" s="48">
        <f t="shared" si="143"/>
        <v>6113.25</v>
      </c>
      <c r="BD154" s="44">
        <f t="shared" si="150"/>
        <v>6756.75</v>
      </c>
    </row>
    <row r="155" spans="1:56" hidden="1" outlineLevel="1" x14ac:dyDescent="0.25">
      <c r="A155" s="84">
        <v>42520</v>
      </c>
      <c r="B155" s="35" t="s">
        <v>250</v>
      </c>
      <c r="C155" s="35" t="s">
        <v>241</v>
      </c>
      <c r="D155" s="41">
        <v>12870</v>
      </c>
      <c r="E155" s="38"/>
      <c r="F155" s="38"/>
      <c r="G155" s="38"/>
      <c r="H155" s="38"/>
      <c r="I155" s="38"/>
      <c r="J155" s="38"/>
      <c r="K155" s="38"/>
      <c r="L155" s="38"/>
      <c r="M155" s="42"/>
      <c r="N155" s="42"/>
      <c r="O155" s="41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2"/>
      <c r="AB155" s="42"/>
      <c r="AC155" s="42"/>
      <c r="AD155" s="42"/>
      <c r="AE155" s="42"/>
      <c r="AF155" s="42"/>
      <c r="AG155" s="42"/>
      <c r="AH155" s="42">
        <f>+($D$155*30%)/12</f>
        <v>321.75</v>
      </c>
      <c r="AI155" s="42">
        <f t="shared" ref="AI155:AN155" si="200">+($D$155*30%)/12</f>
        <v>321.75</v>
      </c>
      <c r="AJ155" s="42">
        <f t="shared" si="200"/>
        <v>321.75</v>
      </c>
      <c r="AK155" s="42">
        <f t="shared" si="200"/>
        <v>321.75</v>
      </c>
      <c r="AL155" s="42">
        <f t="shared" si="200"/>
        <v>321.75</v>
      </c>
      <c r="AM155" s="42">
        <f t="shared" si="200"/>
        <v>321.75</v>
      </c>
      <c r="AN155" s="42">
        <f t="shared" si="200"/>
        <v>321.75</v>
      </c>
      <c r="AO155" s="44">
        <f t="shared" si="127"/>
        <v>2252.25</v>
      </c>
      <c r="AP155" s="43">
        <f t="shared" si="125"/>
        <v>10617.75</v>
      </c>
      <c r="AQ155" s="42">
        <f t="shared" ref="AQ155:BB155" si="201">+($D$155*30%)/12</f>
        <v>321.75</v>
      </c>
      <c r="AR155" s="42">
        <f t="shared" si="201"/>
        <v>321.75</v>
      </c>
      <c r="AS155" s="42">
        <f t="shared" si="201"/>
        <v>321.75</v>
      </c>
      <c r="AT155" s="42">
        <f t="shared" si="201"/>
        <v>321.75</v>
      </c>
      <c r="AU155" s="42">
        <f t="shared" si="201"/>
        <v>321.75</v>
      </c>
      <c r="AV155" s="42">
        <f t="shared" si="201"/>
        <v>321.75</v>
      </c>
      <c r="AW155" s="42">
        <f t="shared" si="201"/>
        <v>321.75</v>
      </c>
      <c r="AX155" s="42">
        <f t="shared" si="201"/>
        <v>321.75</v>
      </c>
      <c r="AY155" s="42">
        <f t="shared" si="201"/>
        <v>321.75</v>
      </c>
      <c r="AZ155" s="42">
        <f t="shared" si="201"/>
        <v>321.75</v>
      </c>
      <c r="BA155" s="42">
        <f t="shared" si="201"/>
        <v>321.75</v>
      </c>
      <c r="BB155" s="42">
        <f t="shared" si="201"/>
        <v>321.75</v>
      </c>
      <c r="BC155" s="48">
        <f t="shared" si="143"/>
        <v>6113.25</v>
      </c>
      <c r="BD155" s="44">
        <f t="shared" si="150"/>
        <v>6756.75</v>
      </c>
    </row>
    <row r="156" spans="1:56" hidden="1" outlineLevel="1" x14ac:dyDescent="0.25">
      <c r="A156" s="84">
        <v>42604</v>
      </c>
      <c r="B156" s="35" t="s">
        <v>251</v>
      </c>
      <c r="C156" s="35" t="s">
        <v>252</v>
      </c>
      <c r="D156" s="41">
        <v>3016.38</v>
      </c>
      <c r="E156" s="38"/>
      <c r="F156" s="38"/>
      <c r="G156" s="38"/>
      <c r="H156" s="38"/>
      <c r="I156" s="38"/>
      <c r="J156" s="38"/>
      <c r="K156" s="38"/>
      <c r="L156" s="38"/>
      <c r="M156" s="42"/>
      <c r="N156" s="42"/>
      <c r="O156" s="41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>
        <f>+($D$156*30%)/12</f>
        <v>75.409499999999994</v>
      </c>
      <c r="AL156" s="42">
        <f>+($D$156*30%)/12</f>
        <v>75.409499999999994</v>
      </c>
      <c r="AM156" s="42">
        <f>+($D$156*30%)/12</f>
        <v>75.409499999999994</v>
      </c>
      <c r="AN156" s="42">
        <f>+($D$156*30%)/12</f>
        <v>75.409499999999994</v>
      </c>
      <c r="AO156" s="44">
        <f t="shared" si="127"/>
        <v>301.63799999999998</v>
      </c>
      <c r="AP156" s="43">
        <f t="shared" si="125"/>
        <v>2714.7420000000002</v>
      </c>
      <c r="AQ156" s="42">
        <f>+($D$156*30%)/12</f>
        <v>75.409499999999994</v>
      </c>
      <c r="AR156" s="42">
        <f>+($D$156*30%)/12</f>
        <v>75.409499999999994</v>
      </c>
      <c r="AS156" s="42">
        <f>+($D$156*30%)/12</f>
        <v>75.409499999999994</v>
      </c>
      <c r="AT156" s="42">
        <f>+($D$156*30%)/12</f>
        <v>75.409499999999994</v>
      </c>
      <c r="AU156" s="42">
        <f>+($D$156*30%)/12</f>
        <v>75.409499999999994</v>
      </c>
      <c r="AV156" s="42">
        <f t="shared" ref="AV156:BB156" si="202">+($D$156*30%)/12</f>
        <v>75.409499999999994</v>
      </c>
      <c r="AW156" s="42">
        <f t="shared" si="202"/>
        <v>75.409499999999994</v>
      </c>
      <c r="AX156" s="42">
        <f t="shared" si="202"/>
        <v>75.409499999999994</v>
      </c>
      <c r="AY156" s="42">
        <f t="shared" si="202"/>
        <v>75.409499999999994</v>
      </c>
      <c r="AZ156" s="42">
        <f t="shared" si="202"/>
        <v>75.409499999999994</v>
      </c>
      <c r="BA156" s="42">
        <f t="shared" si="202"/>
        <v>75.409499999999994</v>
      </c>
      <c r="BB156" s="42">
        <f t="shared" si="202"/>
        <v>75.409499999999994</v>
      </c>
      <c r="BC156" s="48">
        <f t="shared" si="143"/>
        <v>1206.5519999999999</v>
      </c>
      <c r="BD156" s="44">
        <f t="shared" si="150"/>
        <v>1809.8280000000002</v>
      </c>
    </row>
    <row r="157" spans="1:56" hidden="1" outlineLevel="1" x14ac:dyDescent="0.25">
      <c r="A157" s="84">
        <v>42636</v>
      </c>
      <c r="B157" s="35" t="s">
        <v>253</v>
      </c>
      <c r="C157" s="35" t="s">
        <v>254</v>
      </c>
      <c r="D157" s="41">
        <v>6371.36</v>
      </c>
      <c r="E157" s="38"/>
      <c r="F157" s="38"/>
      <c r="G157" s="38"/>
      <c r="H157" s="38"/>
      <c r="I157" s="38"/>
      <c r="J157" s="38"/>
      <c r="K157" s="38"/>
      <c r="L157" s="38"/>
      <c r="M157" s="42"/>
      <c r="N157" s="42"/>
      <c r="O157" s="41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>
        <f>+($D$157*30%)/12</f>
        <v>159.28399999999999</v>
      </c>
      <c r="AM157" s="42">
        <f t="shared" ref="AM157:AN157" si="203">+($D$157*30%)/12</f>
        <v>159.28399999999999</v>
      </c>
      <c r="AN157" s="42">
        <f t="shared" si="203"/>
        <v>159.28399999999999</v>
      </c>
      <c r="AO157" s="44">
        <f t="shared" si="127"/>
        <v>477.85199999999998</v>
      </c>
      <c r="AP157" s="43">
        <f t="shared" si="125"/>
        <v>5893.5079999999998</v>
      </c>
      <c r="AQ157" s="42">
        <f t="shared" ref="AQ157:BB157" si="204">+($D$157*30%)/12</f>
        <v>159.28399999999999</v>
      </c>
      <c r="AR157" s="42">
        <f t="shared" si="204"/>
        <v>159.28399999999999</v>
      </c>
      <c r="AS157" s="42">
        <f t="shared" si="204"/>
        <v>159.28399999999999</v>
      </c>
      <c r="AT157" s="42">
        <f t="shared" si="204"/>
        <v>159.28399999999999</v>
      </c>
      <c r="AU157" s="42">
        <f t="shared" si="204"/>
        <v>159.28399999999999</v>
      </c>
      <c r="AV157" s="42">
        <f t="shared" si="204"/>
        <v>159.28399999999999</v>
      </c>
      <c r="AW157" s="42">
        <f t="shared" si="204"/>
        <v>159.28399999999999</v>
      </c>
      <c r="AX157" s="42">
        <f t="shared" si="204"/>
        <v>159.28399999999999</v>
      </c>
      <c r="AY157" s="42">
        <f t="shared" si="204"/>
        <v>159.28399999999999</v>
      </c>
      <c r="AZ157" s="42">
        <f t="shared" si="204"/>
        <v>159.28399999999999</v>
      </c>
      <c r="BA157" s="42">
        <f t="shared" si="204"/>
        <v>159.28399999999999</v>
      </c>
      <c r="BB157" s="42">
        <f t="shared" si="204"/>
        <v>159.28399999999999</v>
      </c>
      <c r="BC157" s="48">
        <f t="shared" si="143"/>
        <v>2389.2600000000002</v>
      </c>
      <c r="BD157" s="44">
        <f t="shared" si="150"/>
        <v>3982.0999999999995</v>
      </c>
    </row>
    <row r="158" spans="1:56" hidden="1" outlineLevel="1" x14ac:dyDescent="0.25">
      <c r="A158" s="84">
        <v>42643</v>
      </c>
      <c r="B158" s="35" t="s">
        <v>255</v>
      </c>
      <c r="C158" s="35" t="s">
        <v>256</v>
      </c>
      <c r="D158" s="41">
        <v>9739.66</v>
      </c>
      <c r="E158" s="38"/>
      <c r="F158" s="38"/>
      <c r="G158" s="38"/>
      <c r="H158" s="38"/>
      <c r="I158" s="38"/>
      <c r="J158" s="38"/>
      <c r="K158" s="38"/>
      <c r="L158" s="38"/>
      <c r="M158" s="42"/>
      <c r="N158" s="42"/>
      <c r="O158" s="41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>
        <f>+($D$158*30%)/12</f>
        <v>243.49149999999997</v>
      </c>
      <c r="AM158" s="42">
        <f>+($D$158*30%)/12</f>
        <v>243.49149999999997</v>
      </c>
      <c r="AN158" s="42">
        <f>+($D$158*30%)/12</f>
        <v>243.49149999999997</v>
      </c>
      <c r="AO158" s="44">
        <f t="shared" si="127"/>
        <v>730.47449999999992</v>
      </c>
      <c r="AP158" s="43">
        <f t="shared" si="125"/>
        <v>9009.1854999999996</v>
      </c>
      <c r="AQ158" s="42">
        <f t="shared" ref="AQ158:BB158" si="205">+($D$158*30%)/12</f>
        <v>243.49149999999997</v>
      </c>
      <c r="AR158" s="42">
        <f t="shared" si="205"/>
        <v>243.49149999999997</v>
      </c>
      <c r="AS158" s="42">
        <f t="shared" si="205"/>
        <v>243.49149999999997</v>
      </c>
      <c r="AT158" s="42">
        <f t="shared" si="205"/>
        <v>243.49149999999997</v>
      </c>
      <c r="AU158" s="42">
        <f t="shared" si="205"/>
        <v>243.49149999999997</v>
      </c>
      <c r="AV158" s="42">
        <f t="shared" si="205"/>
        <v>243.49149999999997</v>
      </c>
      <c r="AW158" s="42">
        <f t="shared" si="205"/>
        <v>243.49149999999997</v>
      </c>
      <c r="AX158" s="42">
        <f t="shared" si="205"/>
        <v>243.49149999999997</v>
      </c>
      <c r="AY158" s="42">
        <f t="shared" si="205"/>
        <v>243.49149999999997</v>
      </c>
      <c r="AZ158" s="42">
        <f t="shared" si="205"/>
        <v>243.49149999999997</v>
      </c>
      <c r="BA158" s="42">
        <f t="shared" si="205"/>
        <v>243.49149999999997</v>
      </c>
      <c r="BB158" s="42">
        <f t="shared" si="205"/>
        <v>243.49149999999997</v>
      </c>
      <c r="BC158" s="48">
        <f t="shared" si="143"/>
        <v>3652.3725000000004</v>
      </c>
      <c r="BD158" s="44">
        <f t="shared" si="150"/>
        <v>6087.2874999999995</v>
      </c>
    </row>
    <row r="159" spans="1:56" hidden="1" outlineLevel="1" x14ac:dyDescent="0.25">
      <c r="A159" s="195">
        <v>41864</v>
      </c>
      <c r="B159" s="196" t="s">
        <v>223</v>
      </c>
      <c r="C159" s="196" t="s">
        <v>224</v>
      </c>
      <c r="D159" s="197">
        <v>-8363.7900000000009</v>
      </c>
      <c r="E159" s="38"/>
      <c r="F159" s="38"/>
      <c r="G159" s="38"/>
      <c r="H159" s="38"/>
      <c r="I159" s="38"/>
      <c r="J159" s="38"/>
      <c r="K159" s="38"/>
      <c r="L159" s="38"/>
      <c r="M159" s="42"/>
      <c r="N159" s="42"/>
      <c r="O159" s="41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2">
        <v>-3345.5160000000005</v>
      </c>
      <c r="AB159" s="199">
        <v>-5018.2740000000003</v>
      </c>
      <c r="AC159" s="199">
        <f>+($D$159*30%)/12</f>
        <v>-209.09475</v>
      </c>
      <c r="AD159" s="199">
        <f t="shared" ref="AD159:AN159" si="206">+($D$159*30%)/12</f>
        <v>-209.09475</v>
      </c>
      <c r="AE159" s="199">
        <f t="shared" si="206"/>
        <v>-209.09475</v>
      </c>
      <c r="AF159" s="199">
        <f t="shared" si="206"/>
        <v>-209.09475</v>
      </c>
      <c r="AG159" s="199">
        <f t="shared" si="206"/>
        <v>-209.09475</v>
      </c>
      <c r="AH159" s="199">
        <f t="shared" si="206"/>
        <v>-209.09475</v>
      </c>
      <c r="AI159" s="199">
        <f t="shared" si="206"/>
        <v>-209.09475</v>
      </c>
      <c r="AJ159" s="199">
        <f t="shared" si="206"/>
        <v>-209.09475</v>
      </c>
      <c r="AK159" s="199">
        <f t="shared" si="206"/>
        <v>-209.09475</v>
      </c>
      <c r="AL159" s="199">
        <f t="shared" si="206"/>
        <v>-209.09475</v>
      </c>
      <c r="AM159" s="199">
        <f t="shared" si="206"/>
        <v>-209.09475</v>
      </c>
      <c r="AN159" s="199">
        <f t="shared" si="206"/>
        <v>-209.09475</v>
      </c>
      <c r="AO159" s="44">
        <f t="shared" si="127"/>
        <v>-5854.6530000000012</v>
      </c>
      <c r="AP159" s="43">
        <f t="shared" si="125"/>
        <v>-2509.1369999999997</v>
      </c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8"/>
      <c r="BD159" s="44"/>
    </row>
    <row r="160" spans="1:56" hidden="1" outlineLevel="1" x14ac:dyDescent="0.25">
      <c r="A160" s="84">
        <v>42682</v>
      </c>
      <c r="B160" s="36" t="s">
        <v>257</v>
      </c>
      <c r="C160" s="35" t="s">
        <v>258</v>
      </c>
      <c r="D160" s="41">
        <v>52274.13</v>
      </c>
      <c r="E160" s="38"/>
      <c r="F160" s="38"/>
      <c r="G160" s="38"/>
      <c r="H160" s="38"/>
      <c r="I160" s="38"/>
      <c r="J160" s="38"/>
      <c r="K160" s="38"/>
      <c r="L160" s="38"/>
      <c r="M160" s="42"/>
      <c r="N160" s="42"/>
      <c r="O160" s="41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>
        <f>+($D$160*30%)/12</f>
        <v>1306.8532499999999</v>
      </c>
      <c r="AO160" s="44">
        <f t="shared" si="127"/>
        <v>1306.8532499999999</v>
      </c>
      <c r="AP160" s="43">
        <f t="shared" si="125"/>
        <v>50967.276749999997</v>
      </c>
      <c r="AQ160" s="42">
        <f t="shared" ref="AQ160:BB160" si="207">+($D$160*30%)/12</f>
        <v>1306.8532499999999</v>
      </c>
      <c r="AR160" s="42">
        <f t="shared" si="207"/>
        <v>1306.8532499999999</v>
      </c>
      <c r="AS160" s="42">
        <f t="shared" si="207"/>
        <v>1306.8532499999999</v>
      </c>
      <c r="AT160" s="42">
        <f t="shared" si="207"/>
        <v>1306.8532499999999</v>
      </c>
      <c r="AU160" s="42">
        <f t="shared" si="207"/>
        <v>1306.8532499999999</v>
      </c>
      <c r="AV160" s="42">
        <f t="shared" si="207"/>
        <v>1306.8532499999999</v>
      </c>
      <c r="AW160" s="42">
        <f t="shared" si="207"/>
        <v>1306.8532499999999</v>
      </c>
      <c r="AX160" s="42">
        <f t="shared" si="207"/>
        <v>1306.8532499999999</v>
      </c>
      <c r="AY160" s="42">
        <f t="shared" si="207"/>
        <v>1306.8532499999999</v>
      </c>
      <c r="AZ160" s="42">
        <f t="shared" si="207"/>
        <v>1306.8532499999999</v>
      </c>
      <c r="BA160" s="42">
        <f t="shared" si="207"/>
        <v>1306.8532499999999</v>
      </c>
      <c r="BB160" s="42">
        <f t="shared" si="207"/>
        <v>1306.8532499999999</v>
      </c>
      <c r="BC160" s="48">
        <f t="shared" si="143"/>
        <v>16989.092249999998</v>
      </c>
      <c r="BD160" s="44">
        <f t="shared" si="150"/>
        <v>35285.037750000003</v>
      </c>
    </row>
    <row r="161" spans="1:56" hidden="1" outlineLevel="1" x14ac:dyDescent="0.25">
      <c r="A161" s="84">
        <v>42742</v>
      </c>
      <c r="B161" s="36" t="s">
        <v>855</v>
      </c>
      <c r="C161" s="35" t="s">
        <v>856</v>
      </c>
      <c r="D161" s="41">
        <v>7104.59</v>
      </c>
      <c r="E161" s="38"/>
      <c r="F161" s="38"/>
      <c r="G161" s="38"/>
      <c r="H161" s="38"/>
      <c r="I161" s="38"/>
      <c r="J161" s="38"/>
      <c r="K161" s="38"/>
      <c r="L161" s="38"/>
      <c r="M161" s="42"/>
      <c r="N161" s="42"/>
      <c r="O161" s="41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4"/>
      <c r="AP161" s="43"/>
      <c r="AQ161" s="42"/>
      <c r="AR161" s="42">
        <f>+($D$161*30%)/12</f>
        <v>177.61474999999999</v>
      </c>
      <c r="AS161" s="42">
        <f t="shared" ref="AS161:BB161" si="208">+($D$161*30%)/12</f>
        <v>177.61474999999999</v>
      </c>
      <c r="AT161" s="42">
        <f t="shared" si="208"/>
        <v>177.61474999999999</v>
      </c>
      <c r="AU161" s="42">
        <f t="shared" si="208"/>
        <v>177.61474999999999</v>
      </c>
      <c r="AV161" s="42">
        <f t="shared" si="208"/>
        <v>177.61474999999999</v>
      </c>
      <c r="AW161" s="42">
        <f t="shared" si="208"/>
        <v>177.61474999999999</v>
      </c>
      <c r="AX161" s="42">
        <f t="shared" si="208"/>
        <v>177.61474999999999</v>
      </c>
      <c r="AY161" s="42">
        <f t="shared" si="208"/>
        <v>177.61474999999999</v>
      </c>
      <c r="AZ161" s="42">
        <f t="shared" si="208"/>
        <v>177.61474999999999</v>
      </c>
      <c r="BA161" s="42">
        <f t="shared" si="208"/>
        <v>177.61474999999999</v>
      </c>
      <c r="BB161" s="42">
        <f t="shared" si="208"/>
        <v>177.61474999999999</v>
      </c>
      <c r="BC161" s="48">
        <f t="shared" si="143"/>
        <v>1953.7622499999998</v>
      </c>
      <c r="BD161" s="44">
        <f t="shared" si="150"/>
        <v>5150.8277500000004</v>
      </c>
    </row>
    <row r="162" spans="1:56" hidden="1" outlineLevel="1" x14ac:dyDescent="0.25">
      <c r="A162" s="168">
        <v>42770</v>
      </c>
      <c r="B162" s="36" t="s">
        <v>861</v>
      </c>
      <c r="C162" s="137" t="s">
        <v>862</v>
      </c>
      <c r="D162" s="162">
        <v>8400</v>
      </c>
      <c r="E162" s="138"/>
      <c r="F162" s="138"/>
      <c r="G162" s="138"/>
      <c r="H162" s="138"/>
      <c r="I162" s="138"/>
      <c r="J162" s="138"/>
      <c r="K162" s="138"/>
      <c r="L162" s="138"/>
      <c r="M162" s="139"/>
      <c r="N162" s="139"/>
      <c r="O162" s="162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42"/>
      <c r="AP162" s="169"/>
      <c r="AQ162" s="139"/>
      <c r="AR162" s="139"/>
      <c r="AS162" s="42">
        <f>+($D$162*30%)/12</f>
        <v>210</v>
      </c>
      <c r="AT162" s="42">
        <f t="shared" ref="AT162:BB162" si="209">+($D$162*30%)/12</f>
        <v>210</v>
      </c>
      <c r="AU162" s="42">
        <f t="shared" si="209"/>
        <v>210</v>
      </c>
      <c r="AV162" s="42">
        <f t="shared" si="209"/>
        <v>210</v>
      </c>
      <c r="AW162" s="42">
        <f t="shared" si="209"/>
        <v>210</v>
      </c>
      <c r="AX162" s="42">
        <f t="shared" si="209"/>
        <v>210</v>
      </c>
      <c r="AY162" s="42">
        <f t="shared" si="209"/>
        <v>210</v>
      </c>
      <c r="AZ162" s="42">
        <f t="shared" si="209"/>
        <v>210</v>
      </c>
      <c r="BA162" s="42">
        <f t="shared" si="209"/>
        <v>210</v>
      </c>
      <c r="BB162" s="42">
        <f t="shared" si="209"/>
        <v>210</v>
      </c>
      <c r="BC162" s="48">
        <f t="shared" si="143"/>
        <v>2100</v>
      </c>
      <c r="BD162" s="44">
        <f t="shared" si="150"/>
        <v>6300</v>
      </c>
    </row>
    <row r="163" spans="1:56" hidden="1" outlineLevel="1" x14ac:dyDescent="0.25">
      <c r="A163" s="168">
        <v>42819</v>
      </c>
      <c r="B163" s="36" t="s">
        <v>868</v>
      </c>
      <c r="C163" s="137" t="s">
        <v>856</v>
      </c>
      <c r="D163" s="162">
        <v>37869.599999999999</v>
      </c>
      <c r="E163" s="138"/>
      <c r="F163" s="138"/>
      <c r="G163" s="138"/>
      <c r="H163" s="138"/>
      <c r="I163" s="138"/>
      <c r="J163" s="138"/>
      <c r="K163" s="138"/>
      <c r="L163" s="138"/>
      <c r="M163" s="139"/>
      <c r="N163" s="139"/>
      <c r="O163" s="162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42"/>
      <c r="AP163" s="169"/>
      <c r="AQ163" s="139"/>
      <c r="AR163" s="139"/>
      <c r="AS163" s="42"/>
      <c r="AT163" s="42">
        <f t="shared" ref="AT163:BB163" si="210">+($D$163*30%)/12</f>
        <v>946.7399999999999</v>
      </c>
      <c r="AU163" s="42">
        <f t="shared" si="210"/>
        <v>946.7399999999999</v>
      </c>
      <c r="AV163" s="42">
        <f t="shared" si="210"/>
        <v>946.7399999999999</v>
      </c>
      <c r="AW163" s="42">
        <f t="shared" si="210"/>
        <v>946.7399999999999</v>
      </c>
      <c r="AX163" s="42">
        <f t="shared" si="210"/>
        <v>946.7399999999999</v>
      </c>
      <c r="AY163" s="42">
        <f t="shared" si="210"/>
        <v>946.7399999999999</v>
      </c>
      <c r="AZ163" s="42">
        <f t="shared" si="210"/>
        <v>946.7399999999999</v>
      </c>
      <c r="BA163" s="42">
        <f t="shared" si="210"/>
        <v>946.7399999999999</v>
      </c>
      <c r="BB163" s="42">
        <f t="shared" si="210"/>
        <v>946.7399999999999</v>
      </c>
      <c r="BC163" s="48">
        <f t="shared" si="143"/>
        <v>8520.66</v>
      </c>
      <c r="BD163" s="44">
        <f t="shared" si="150"/>
        <v>29348.94</v>
      </c>
    </row>
    <row r="164" spans="1:56" hidden="1" outlineLevel="1" x14ac:dyDescent="0.25">
      <c r="A164" s="168">
        <v>42850</v>
      </c>
      <c r="B164" s="36" t="s">
        <v>886</v>
      </c>
      <c r="C164" s="137" t="s">
        <v>856</v>
      </c>
      <c r="D164" s="162">
        <v>36129.33</v>
      </c>
      <c r="E164" s="138"/>
      <c r="F164" s="138"/>
      <c r="G164" s="138"/>
      <c r="H164" s="138"/>
      <c r="I164" s="138"/>
      <c r="J164" s="138"/>
      <c r="K164" s="138"/>
      <c r="L164" s="138"/>
      <c r="M164" s="139"/>
      <c r="N164" s="139"/>
      <c r="O164" s="162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  <c r="AK164" s="139"/>
      <c r="AL164" s="139"/>
      <c r="AM164" s="139"/>
      <c r="AN164" s="139"/>
      <c r="AO164" s="142"/>
      <c r="AP164" s="169"/>
      <c r="AQ164" s="139"/>
      <c r="AR164" s="139"/>
      <c r="AS164" s="139"/>
      <c r="AT164" s="42"/>
      <c r="AU164" s="42">
        <f t="shared" ref="AU164:BB164" si="211">+($D$164*30%)/12</f>
        <v>903.23325000000011</v>
      </c>
      <c r="AV164" s="42">
        <f t="shared" si="211"/>
        <v>903.23325000000011</v>
      </c>
      <c r="AW164" s="42">
        <f t="shared" si="211"/>
        <v>903.23325000000011</v>
      </c>
      <c r="AX164" s="42">
        <f t="shared" si="211"/>
        <v>903.23325000000011</v>
      </c>
      <c r="AY164" s="42">
        <f t="shared" si="211"/>
        <v>903.23325000000011</v>
      </c>
      <c r="AZ164" s="42">
        <f t="shared" si="211"/>
        <v>903.23325000000011</v>
      </c>
      <c r="BA164" s="42">
        <f t="shared" si="211"/>
        <v>903.23325000000011</v>
      </c>
      <c r="BB164" s="42">
        <f t="shared" si="211"/>
        <v>903.23325000000011</v>
      </c>
      <c r="BC164" s="48">
        <f t="shared" ref="BC164:BC168" si="212">+AO164+SUM(AQ164:BB164)</f>
        <v>7225.8660000000009</v>
      </c>
      <c r="BD164" s="44">
        <f t="shared" ref="BD164:BD168" si="213">+D164-BC164</f>
        <v>28903.464</v>
      </c>
    </row>
    <row r="165" spans="1:56" hidden="1" outlineLevel="1" x14ac:dyDescent="0.25">
      <c r="A165" s="168">
        <v>42913</v>
      </c>
      <c r="B165" s="203" t="s">
        <v>903</v>
      </c>
      <c r="C165" s="137" t="s">
        <v>856</v>
      </c>
      <c r="D165" s="162">
        <v>26534.2</v>
      </c>
      <c r="E165" s="138"/>
      <c r="F165" s="138"/>
      <c r="G165" s="138"/>
      <c r="H165" s="138"/>
      <c r="I165" s="138"/>
      <c r="J165" s="138"/>
      <c r="K165" s="138"/>
      <c r="L165" s="138"/>
      <c r="M165" s="139"/>
      <c r="N165" s="139"/>
      <c r="O165" s="162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42"/>
      <c r="AP165" s="169"/>
      <c r="AQ165" s="139"/>
      <c r="AR165" s="139"/>
      <c r="AS165" s="139"/>
      <c r="AT165" s="139"/>
      <c r="AU165" s="139"/>
      <c r="AV165" s="139"/>
      <c r="AW165" s="42">
        <f>+($D$165*30%)/12</f>
        <v>663.35500000000002</v>
      </c>
      <c r="AX165" s="42">
        <f t="shared" ref="AX165:BB165" si="214">+($D$165*30%)/12</f>
        <v>663.35500000000002</v>
      </c>
      <c r="AY165" s="42">
        <f t="shared" si="214"/>
        <v>663.35500000000002</v>
      </c>
      <c r="AZ165" s="42">
        <f t="shared" si="214"/>
        <v>663.35500000000002</v>
      </c>
      <c r="BA165" s="42">
        <f t="shared" si="214"/>
        <v>663.35500000000002</v>
      </c>
      <c r="BB165" s="42">
        <f t="shared" si="214"/>
        <v>663.35500000000002</v>
      </c>
      <c r="BC165" s="48">
        <f t="shared" si="212"/>
        <v>3980.13</v>
      </c>
      <c r="BD165" s="44">
        <f t="shared" si="213"/>
        <v>22554.07</v>
      </c>
    </row>
    <row r="166" spans="1:56" hidden="1" outlineLevel="1" x14ac:dyDescent="0.25">
      <c r="A166" s="168">
        <v>42913</v>
      </c>
      <c r="B166" s="203" t="s">
        <v>905</v>
      </c>
      <c r="C166" s="137" t="s">
        <v>856</v>
      </c>
      <c r="D166" s="162">
        <v>10562.93</v>
      </c>
      <c r="E166" s="138"/>
      <c r="F166" s="138"/>
      <c r="G166" s="138"/>
      <c r="H166" s="138"/>
      <c r="I166" s="138"/>
      <c r="J166" s="138"/>
      <c r="K166" s="138"/>
      <c r="L166" s="138"/>
      <c r="M166" s="139"/>
      <c r="N166" s="139"/>
      <c r="O166" s="162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42"/>
      <c r="AP166" s="169"/>
      <c r="AQ166" s="139"/>
      <c r="AR166" s="139"/>
      <c r="AS166" s="139"/>
      <c r="AT166" s="139"/>
      <c r="AU166" s="139"/>
      <c r="AV166" s="139"/>
      <c r="AW166" s="42">
        <f>+($D$166*30%)/12</f>
        <v>264.07324999999997</v>
      </c>
      <c r="AX166" s="42">
        <f t="shared" ref="AX166:BB166" si="215">+($D$166*30%)/12</f>
        <v>264.07324999999997</v>
      </c>
      <c r="AY166" s="42">
        <f t="shared" si="215"/>
        <v>264.07324999999997</v>
      </c>
      <c r="AZ166" s="42">
        <f t="shared" si="215"/>
        <v>264.07324999999997</v>
      </c>
      <c r="BA166" s="42">
        <f t="shared" si="215"/>
        <v>264.07324999999997</v>
      </c>
      <c r="BB166" s="42">
        <f t="shared" si="215"/>
        <v>264.07324999999997</v>
      </c>
      <c r="BC166" s="48">
        <f t="shared" si="212"/>
        <v>1584.4394999999997</v>
      </c>
      <c r="BD166" s="44">
        <f t="shared" si="213"/>
        <v>8978.4904999999999</v>
      </c>
    </row>
    <row r="167" spans="1:56" hidden="1" outlineLevel="1" x14ac:dyDescent="0.25">
      <c r="A167" s="168">
        <v>42913</v>
      </c>
      <c r="B167" s="36" t="s">
        <v>889</v>
      </c>
      <c r="C167" s="137" t="s">
        <v>136</v>
      </c>
      <c r="D167" s="162">
        <v>10626.54</v>
      </c>
      <c r="E167" s="138"/>
      <c r="F167" s="138"/>
      <c r="G167" s="138"/>
      <c r="H167" s="138"/>
      <c r="I167" s="138"/>
      <c r="J167" s="138"/>
      <c r="K167" s="138"/>
      <c r="L167" s="138"/>
      <c r="M167" s="139"/>
      <c r="N167" s="139"/>
      <c r="O167" s="162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42"/>
      <c r="AP167" s="169"/>
      <c r="AQ167" s="139"/>
      <c r="AR167" s="139"/>
      <c r="AS167" s="139"/>
      <c r="AT167" s="139"/>
      <c r="AU167" s="139"/>
      <c r="AV167" s="139"/>
      <c r="AW167" s="42">
        <f>+($D$167*30%)/12</f>
        <v>265.6635</v>
      </c>
      <c r="AX167" s="42">
        <f t="shared" ref="AX167:BB167" si="216">+($D$167*30%)/12</f>
        <v>265.6635</v>
      </c>
      <c r="AY167" s="42">
        <f t="shared" si="216"/>
        <v>265.6635</v>
      </c>
      <c r="AZ167" s="42">
        <f t="shared" si="216"/>
        <v>265.6635</v>
      </c>
      <c r="BA167" s="42">
        <f t="shared" si="216"/>
        <v>265.6635</v>
      </c>
      <c r="BB167" s="42">
        <f t="shared" si="216"/>
        <v>265.6635</v>
      </c>
      <c r="BC167" s="48">
        <f t="shared" si="212"/>
        <v>1593.9810000000002</v>
      </c>
      <c r="BD167" s="44">
        <f t="shared" si="213"/>
        <v>9032.5590000000011</v>
      </c>
    </row>
    <row r="168" spans="1:56" hidden="1" outlineLevel="1" x14ac:dyDescent="0.25">
      <c r="A168" s="168">
        <v>42923</v>
      </c>
      <c r="B168" s="161" t="s">
        <v>909</v>
      </c>
      <c r="C168" s="137" t="s">
        <v>912</v>
      </c>
      <c r="D168" s="162">
        <v>5056</v>
      </c>
      <c r="E168" s="138"/>
      <c r="F168" s="138"/>
      <c r="G168" s="138"/>
      <c r="H168" s="138"/>
      <c r="I168" s="138"/>
      <c r="J168" s="138"/>
      <c r="K168" s="138"/>
      <c r="L168" s="138"/>
      <c r="M168" s="139"/>
      <c r="N168" s="139"/>
      <c r="O168" s="162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42"/>
      <c r="AP168" s="169"/>
      <c r="AQ168" s="139"/>
      <c r="AR168" s="139"/>
      <c r="AS168" s="139"/>
      <c r="AT168" s="139"/>
      <c r="AU168" s="139"/>
      <c r="AV168" s="139"/>
      <c r="AW168" s="139"/>
      <c r="AX168" s="42">
        <f>+($D$168*30%)/12</f>
        <v>126.39999999999999</v>
      </c>
      <c r="AY168" s="42">
        <f t="shared" ref="AY168:BB168" si="217">+($D$168*30%)/12</f>
        <v>126.39999999999999</v>
      </c>
      <c r="AZ168" s="42">
        <f t="shared" si="217"/>
        <v>126.39999999999999</v>
      </c>
      <c r="BA168" s="42">
        <f t="shared" si="217"/>
        <v>126.39999999999999</v>
      </c>
      <c r="BB168" s="42">
        <f t="shared" si="217"/>
        <v>126.39999999999999</v>
      </c>
      <c r="BC168" s="48">
        <f t="shared" si="212"/>
        <v>632</v>
      </c>
      <c r="BD168" s="44">
        <f t="shared" si="213"/>
        <v>4424</v>
      </c>
    </row>
    <row r="169" spans="1:56" hidden="1" outlineLevel="1" x14ac:dyDescent="0.25">
      <c r="A169" s="168">
        <v>42942</v>
      </c>
      <c r="B169" s="36" t="s">
        <v>962</v>
      </c>
      <c r="C169" s="137" t="s">
        <v>960</v>
      </c>
      <c r="D169" s="162">
        <v>4467.1000000000004</v>
      </c>
      <c r="E169" s="138"/>
      <c r="F169" s="138"/>
      <c r="G169" s="138"/>
      <c r="H169" s="138"/>
      <c r="I169" s="138"/>
      <c r="J169" s="138"/>
      <c r="K169" s="138"/>
      <c r="L169" s="138"/>
      <c r="M169" s="139"/>
      <c r="N169" s="139"/>
      <c r="O169" s="162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42"/>
      <c r="AP169" s="169"/>
      <c r="AQ169" s="139"/>
      <c r="AR169" s="139"/>
      <c r="AS169" s="139"/>
      <c r="AT169" s="139"/>
      <c r="AU169" s="139"/>
      <c r="AV169" s="139"/>
      <c r="AW169" s="139"/>
      <c r="AX169" s="42">
        <f>+($D$169*30%)/12</f>
        <v>111.67750000000001</v>
      </c>
      <c r="AY169" s="42">
        <f t="shared" ref="AY169:BB169" si="218">+($D$169*30%)/12</f>
        <v>111.67750000000001</v>
      </c>
      <c r="AZ169" s="42">
        <f t="shared" si="218"/>
        <v>111.67750000000001</v>
      </c>
      <c r="BA169" s="42">
        <f t="shared" si="218"/>
        <v>111.67750000000001</v>
      </c>
      <c r="BB169" s="42">
        <f t="shared" si="218"/>
        <v>111.67750000000001</v>
      </c>
      <c r="BC169" s="48">
        <f t="shared" ref="BC169:BC170" si="219">+AO169+SUM(AQ169:BB169)</f>
        <v>558.38750000000005</v>
      </c>
      <c r="BD169" s="44">
        <f t="shared" ref="BD169:BD170" si="220">+D169-BC169</f>
        <v>3908.7125000000005</v>
      </c>
    </row>
    <row r="170" spans="1:56" hidden="1" outlineLevel="1" x14ac:dyDescent="0.25">
      <c r="A170" s="168">
        <v>42947</v>
      </c>
      <c r="B170" s="36" t="s">
        <v>963</v>
      </c>
      <c r="C170" s="137" t="s">
        <v>961</v>
      </c>
      <c r="D170" s="165">
        <v>9978.26</v>
      </c>
      <c r="E170" s="138"/>
      <c r="F170" s="138"/>
      <c r="G170" s="138"/>
      <c r="H170" s="138"/>
      <c r="I170" s="138"/>
      <c r="J170" s="138"/>
      <c r="K170" s="138"/>
      <c r="L170" s="138"/>
      <c r="M170" s="139"/>
      <c r="N170" s="139"/>
      <c r="O170" s="162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42"/>
      <c r="AP170" s="169"/>
      <c r="AQ170" s="139"/>
      <c r="AR170" s="139"/>
      <c r="AS170" s="139"/>
      <c r="AT170" s="139"/>
      <c r="AU170" s="139"/>
      <c r="AV170" s="139"/>
      <c r="AW170" s="139"/>
      <c r="AX170" s="42">
        <f>+($D$170*30%)/12</f>
        <v>249.45650000000001</v>
      </c>
      <c r="AY170" s="42">
        <f t="shared" ref="AY170:BB170" si="221">+($D$170*30%)/12</f>
        <v>249.45650000000001</v>
      </c>
      <c r="AZ170" s="42">
        <f t="shared" si="221"/>
        <v>249.45650000000001</v>
      </c>
      <c r="BA170" s="42">
        <f t="shared" si="221"/>
        <v>249.45650000000001</v>
      </c>
      <c r="BB170" s="42">
        <f t="shared" si="221"/>
        <v>249.45650000000001</v>
      </c>
      <c r="BC170" s="48">
        <f t="shared" si="219"/>
        <v>1247.2825</v>
      </c>
      <c r="BD170" s="44">
        <f t="shared" si="220"/>
        <v>8730.9775000000009</v>
      </c>
    </row>
    <row r="171" spans="1:56" hidden="1" outlineLevel="1" x14ac:dyDescent="0.25">
      <c r="A171" s="168">
        <v>42958</v>
      </c>
      <c r="B171" s="36" t="s">
        <v>973</v>
      </c>
      <c r="C171" s="137" t="s">
        <v>974</v>
      </c>
      <c r="D171" s="165">
        <v>13400.88</v>
      </c>
      <c r="E171" s="138"/>
      <c r="F171" s="138"/>
      <c r="G171" s="138"/>
      <c r="H171" s="138"/>
      <c r="I171" s="138"/>
      <c r="J171" s="138"/>
      <c r="K171" s="138"/>
      <c r="L171" s="138"/>
      <c r="M171" s="139"/>
      <c r="N171" s="139"/>
      <c r="O171" s="162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42"/>
      <c r="AP171" s="169"/>
      <c r="AQ171" s="139"/>
      <c r="AR171" s="139"/>
      <c r="AS171" s="139"/>
      <c r="AT171" s="139"/>
      <c r="AU171" s="139"/>
      <c r="AV171" s="139"/>
      <c r="AW171" s="139"/>
      <c r="AX171" s="139"/>
      <c r="AY171" s="42">
        <f>+($D$171*30%)/12</f>
        <v>335.02199999999999</v>
      </c>
      <c r="AZ171" s="42">
        <f t="shared" ref="AZ171:BB171" si="222">+($D$171*30%)/12</f>
        <v>335.02199999999999</v>
      </c>
      <c r="BA171" s="42">
        <f t="shared" si="222"/>
        <v>335.02199999999999</v>
      </c>
      <c r="BB171" s="42">
        <f t="shared" si="222"/>
        <v>335.02199999999999</v>
      </c>
      <c r="BC171" s="48">
        <f t="shared" ref="BC171" si="223">+AO171+SUM(AQ171:BB171)</f>
        <v>1340.088</v>
      </c>
      <c r="BD171" s="44">
        <f t="shared" ref="BD171" si="224">+D171-BC171</f>
        <v>12060.791999999999</v>
      </c>
    </row>
    <row r="172" spans="1:56" hidden="1" outlineLevel="1" x14ac:dyDescent="0.25">
      <c r="A172" s="168">
        <v>42982</v>
      </c>
      <c r="B172" s="161" t="s">
        <v>1030</v>
      </c>
      <c r="C172" s="137" t="s">
        <v>1032</v>
      </c>
      <c r="D172" s="165">
        <v>7327.32</v>
      </c>
      <c r="E172" s="138"/>
      <c r="F172" s="138"/>
      <c r="G172" s="138"/>
      <c r="H172" s="138"/>
      <c r="I172" s="138"/>
      <c r="J172" s="138"/>
      <c r="K172" s="138"/>
      <c r="L172" s="138"/>
      <c r="M172" s="139"/>
      <c r="N172" s="139"/>
      <c r="O172" s="162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42"/>
      <c r="AP172" s="169"/>
      <c r="AQ172" s="139"/>
      <c r="AR172" s="139"/>
      <c r="AS172" s="139"/>
      <c r="AT172" s="139"/>
      <c r="AU172" s="139"/>
      <c r="AV172" s="139"/>
      <c r="AW172" s="139"/>
      <c r="AX172" s="139"/>
      <c r="AY172" s="139"/>
      <c r="AZ172" s="42">
        <f>+($D$172*30%)/12</f>
        <v>183.18299999999999</v>
      </c>
      <c r="BA172" s="42">
        <f t="shared" ref="BA172:BB172" si="225">+($D$172*30%)/12</f>
        <v>183.18299999999999</v>
      </c>
      <c r="BB172" s="42">
        <f t="shared" si="225"/>
        <v>183.18299999999999</v>
      </c>
      <c r="BC172" s="48">
        <f t="shared" ref="BC172:BC176" si="226">+AO172+SUM(AQ172:BB172)</f>
        <v>549.54899999999998</v>
      </c>
      <c r="BD172" s="44">
        <f t="shared" ref="BD172:BD176" si="227">+D172-BC172</f>
        <v>6777.7709999999997</v>
      </c>
    </row>
    <row r="173" spans="1:56" hidden="1" outlineLevel="1" x14ac:dyDescent="0.25">
      <c r="A173" s="124">
        <v>42989</v>
      </c>
      <c r="B173" s="125" t="s">
        <v>1054</v>
      </c>
      <c r="C173" s="208" t="s">
        <v>856</v>
      </c>
      <c r="D173" s="47">
        <v>7729.31</v>
      </c>
      <c r="E173" s="138"/>
      <c r="F173" s="138"/>
      <c r="G173" s="138"/>
      <c r="H173" s="138"/>
      <c r="I173" s="138"/>
      <c r="J173" s="138"/>
      <c r="K173" s="138"/>
      <c r="L173" s="138"/>
      <c r="M173" s="139"/>
      <c r="N173" s="139"/>
      <c r="O173" s="162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  <c r="AN173" s="139"/>
      <c r="AO173" s="142"/>
      <c r="AP173" s="169"/>
      <c r="AQ173" s="139"/>
      <c r="AR173" s="139"/>
      <c r="AS173" s="139"/>
      <c r="AT173" s="139"/>
      <c r="AU173" s="139"/>
      <c r="AV173" s="139"/>
      <c r="AW173" s="139"/>
      <c r="AX173" s="139"/>
      <c r="AY173" s="139"/>
      <c r="AZ173" s="42">
        <f>+($D$173*30%)/12</f>
        <v>193.23275000000001</v>
      </c>
      <c r="BA173" s="42">
        <f t="shared" ref="BA173:BB173" si="228">+($D$173*30%)/12</f>
        <v>193.23275000000001</v>
      </c>
      <c r="BB173" s="42">
        <f t="shared" si="228"/>
        <v>193.23275000000001</v>
      </c>
      <c r="BC173" s="48">
        <f t="shared" ref="BC173" si="229">+AO173+SUM(AQ173:BB173)</f>
        <v>579.69825000000003</v>
      </c>
      <c r="BD173" s="44">
        <f t="shared" ref="BD173" si="230">+D173-BC173</f>
        <v>7149.61175</v>
      </c>
    </row>
    <row r="174" spans="1:56" hidden="1" outlineLevel="1" x14ac:dyDescent="0.25">
      <c r="A174" s="84">
        <v>42989</v>
      </c>
      <c r="B174" s="36" t="s">
        <v>1033</v>
      </c>
      <c r="C174" s="35" t="s">
        <v>1079</v>
      </c>
      <c r="D174" s="45">
        <v>13589.87</v>
      </c>
      <c r="E174" s="138"/>
      <c r="F174" s="138"/>
      <c r="G174" s="138"/>
      <c r="H174" s="138"/>
      <c r="I174" s="138"/>
      <c r="J174" s="138"/>
      <c r="K174" s="138"/>
      <c r="L174" s="138"/>
      <c r="M174" s="139"/>
      <c r="N174" s="139"/>
      <c r="O174" s="162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  <c r="AN174" s="139"/>
      <c r="AO174" s="142"/>
      <c r="AP174" s="169"/>
      <c r="AQ174" s="139"/>
      <c r="AR174" s="139"/>
      <c r="AS174" s="139"/>
      <c r="AT174" s="139"/>
      <c r="AU174" s="139"/>
      <c r="AV174" s="139"/>
      <c r="AW174" s="139"/>
      <c r="AX174" s="139"/>
      <c r="AY174" s="139"/>
      <c r="AZ174" s="42">
        <f>+($D$174*30%)/12</f>
        <v>339.74675000000002</v>
      </c>
      <c r="BA174" s="42">
        <f t="shared" ref="BA174:BB174" si="231">+($D$174*30%)/12</f>
        <v>339.74675000000002</v>
      </c>
      <c r="BB174" s="42">
        <f t="shared" si="231"/>
        <v>339.74675000000002</v>
      </c>
      <c r="BC174" s="48">
        <f t="shared" si="226"/>
        <v>1019.2402500000001</v>
      </c>
      <c r="BD174" s="44">
        <f t="shared" si="227"/>
        <v>12570.62975</v>
      </c>
    </row>
    <row r="175" spans="1:56" hidden="1" outlineLevel="1" x14ac:dyDescent="0.25">
      <c r="A175" s="168">
        <v>42989</v>
      </c>
      <c r="B175" s="161" t="s">
        <v>1035</v>
      </c>
      <c r="C175" s="137" t="s">
        <v>1064</v>
      </c>
      <c r="D175" s="165">
        <v>3630.4</v>
      </c>
      <c r="E175" s="138"/>
      <c r="F175" s="138"/>
      <c r="G175" s="138"/>
      <c r="H175" s="138"/>
      <c r="I175" s="138"/>
      <c r="J175" s="138"/>
      <c r="K175" s="138"/>
      <c r="L175" s="138"/>
      <c r="M175" s="139"/>
      <c r="N175" s="139"/>
      <c r="O175" s="162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42"/>
      <c r="AP175" s="169"/>
      <c r="AQ175" s="139"/>
      <c r="AR175" s="139"/>
      <c r="AS175" s="139"/>
      <c r="AT175" s="139"/>
      <c r="AU175" s="139"/>
      <c r="AV175" s="139"/>
      <c r="AW175" s="139"/>
      <c r="AX175" s="139"/>
      <c r="AY175" s="139"/>
      <c r="AZ175" s="42">
        <f>+($D$175*30%)/12</f>
        <v>90.759999999999991</v>
      </c>
      <c r="BA175" s="42">
        <f t="shared" ref="BA175:BB175" si="232">+($D$175*30%)/12</f>
        <v>90.759999999999991</v>
      </c>
      <c r="BB175" s="42">
        <f t="shared" si="232"/>
        <v>90.759999999999991</v>
      </c>
      <c r="BC175" s="48">
        <f t="shared" si="226"/>
        <v>272.27999999999997</v>
      </c>
      <c r="BD175" s="44">
        <f t="shared" si="227"/>
        <v>3358.12</v>
      </c>
    </row>
    <row r="176" spans="1:56" hidden="1" outlineLevel="1" x14ac:dyDescent="0.25">
      <c r="A176" s="168">
        <v>42989</v>
      </c>
      <c r="B176" s="161" t="s">
        <v>1037</v>
      </c>
      <c r="C176" s="137" t="s">
        <v>856</v>
      </c>
      <c r="D176" s="165">
        <v>34485</v>
      </c>
      <c r="E176" s="138"/>
      <c r="F176" s="138"/>
      <c r="G176" s="138"/>
      <c r="H176" s="138"/>
      <c r="I176" s="138"/>
      <c r="J176" s="138"/>
      <c r="K176" s="138"/>
      <c r="L176" s="138"/>
      <c r="M176" s="139"/>
      <c r="N176" s="139"/>
      <c r="O176" s="162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39"/>
      <c r="AM176" s="139"/>
      <c r="AN176" s="139"/>
      <c r="AO176" s="142"/>
      <c r="AP176" s="169"/>
      <c r="AQ176" s="139"/>
      <c r="AR176" s="139"/>
      <c r="AS176" s="139"/>
      <c r="AT176" s="139"/>
      <c r="AU176" s="139"/>
      <c r="AV176" s="139"/>
      <c r="AW176" s="139"/>
      <c r="AX176" s="139"/>
      <c r="AY176" s="139"/>
      <c r="AZ176" s="42">
        <f>+($D$176*30%)/12</f>
        <v>862.125</v>
      </c>
      <c r="BA176" s="42">
        <f t="shared" ref="BA176:BB176" si="233">+($D$176*30%)/12</f>
        <v>862.125</v>
      </c>
      <c r="BB176" s="42">
        <f t="shared" si="233"/>
        <v>862.125</v>
      </c>
      <c r="BC176" s="48">
        <f t="shared" si="226"/>
        <v>2586.375</v>
      </c>
      <c r="BD176" s="44">
        <f t="shared" si="227"/>
        <v>31898.625</v>
      </c>
    </row>
    <row r="177" spans="1:56" hidden="1" outlineLevel="1" x14ac:dyDescent="0.25">
      <c r="A177" s="168">
        <v>42993</v>
      </c>
      <c r="B177" s="161" t="s">
        <v>1077</v>
      </c>
      <c r="C177" s="137" t="s">
        <v>1083</v>
      </c>
      <c r="D177" s="165">
        <v>10090.1</v>
      </c>
      <c r="E177" s="138"/>
      <c r="F177" s="138"/>
      <c r="G177" s="138"/>
      <c r="H177" s="138"/>
      <c r="I177" s="138"/>
      <c r="J177" s="138"/>
      <c r="K177" s="138"/>
      <c r="L177" s="138"/>
      <c r="M177" s="139"/>
      <c r="N177" s="139"/>
      <c r="O177" s="162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39"/>
      <c r="AM177" s="139"/>
      <c r="AN177" s="139"/>
      <c r="AO177" s="142"/>
      <c r="AP177" s="169"/>
      <c r="AQ177" s="139"/>
      <c r="AR177" s="139"/>
      <c r="AS177" s="139"/>
      <c r="AT177" s="139"/>
      <c r="AU177" s="139"/>
      <c r="AV177" s="139"/>
      <c r="AW177" s="139"/>
      <c r="AX177" s="139"/>
      <c r="AY177" s="139"/>
      <c r="AZ177" s="42">
        <f>+($D$177*30%)/12</f>
        <v>252.25250000000003</v>
      </c>
      <c r="BA177" s="42">
        <f t="shared" ref="BA177:BB177" si="234">+($D$177*30%)/12</f>
        <v>252.25250000000003</v>
      </c>
      <c r="BB177" s="42">
        <f t="shared" si="234"/>
        <v>252.25250000000003</v>
      </c>
      <c r="BC177" s="48">
        <f t="shared" ref="BC177" si="235">+AO177+SUM(AQ177:BB177)</f>
        <v>756.75750000000005</v>
      </c>
      <c r="BD177" s="44">
        <f t="shared" ref="BD177" si="236">+D177-BC177</f>
        <v>9333.3425000000007</v>
      </c>
    </row>
    <row r="178" spans="1:56" hidden="1" outlineLevel="1" x14ac:dyDescent="0.25">
      <c r="A178" s="168">
        <v>42993</v>
      </c>
      <c r="B178" s="161" t="s">
        <v>1065</v>
      </c>
      <c r="C178" s="137" t="s">
        <v>1067</v>
      </c>
      <c r="D178" s="165">
        <v>6388</v>
      </c>
      <c r="E178" s="138"/>
      <c r="F178" s="138"/>
      <c r="G178" s="138"/>
      <c r="H178" s="138"/>
      <c r="I178" s="138"/>
      <c r="J178" s="138"/>
      <c r="K178" s="138"/>
      <c r="L178" s="138"/>
      <c r="M178" s="139"/>
      <c r="N178" s="139"/>
      <c r="O178" s="162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9"/>
      <c r="AK178" s="139"/>
      <c r="AL178" s="139"/>
      <c r="AM178" s="139"/>
      <c r="AN178" s="139"/>
      <c r="AO178" s="142"/>
      <c r="AP178" s="169"/>
      <c r="AQ178" s="139"/>
      <c r="AR178" s="139"/>
      <c r="AS178" s="139"/>
      <c r="AT178" s="139"/>
      <c r="AU178" s="139"/>
      <c r="AV178" s="139"/>
      <c r="AW178" s="139"/>
      <c r="AX178" s="139"/>
      <c r="AY178" s="139"/>
      <c r="AZ178" s="42">
        <f>+($D$178*30%)/12</f>
        <v>159.69999999999999</v>
      </c>
      <c r="BA178" s="42">
        <f t="shared" ref="BA178:BB178" si="237">+($D$178*30%)/12</f>
        <v>159.69999999999999</v>
      </c>
      <c r="BB178" s="42">
        <f t="shared" si="237"/>
        <v>159.69999999999999</v>
      </c>
      <c r="BC178" s="48">
        <f t="shared" ref="BC178:BC182" si="238">+AO178+SUM(AQ178:BB178)</f>
        <v>479.09999999999997</v>
      </c>
      <c r="BD178" s="44">
        <f t="shared" ref="BD178:BD182" si="239">+D178-BC178</f>
        <v>5908.9</v>
      </c>
    </row>
    <row r="179" spans="1:56" ht="15.75" hidden="1" customHeight="1" outlineLevel="1" x14ac:dyDescent="0.25">
      <c r="A179" s="84">
        <v>42993</v>
      </c>
      <c r="B179" s="36" t="s">
        <v>1068</v>
      </c>
      <c r="C179" s="35" t="s">
        <v>1070</v>
      </c>
      <c r="D179" s="45">
        <v>4105.87</v>
      </c>
      <c r="E179" s="138"/>
      <c r="F179" s="138"/>
      <c r="G179" s="138"/>
      <c r="H179" s="138"/>
      <c r="I179" s="138"/>
      <c r="J179" s="138"/>
      <c r="K179" s="138"/>
      <c r="L179" s="138"/>
      <c r="M179" s="139"/>
      <c r="N179" s="139"/>
      <c r="O179" s="162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42"/>
      <c r="AP179" s="16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42">
        <f>+($D$179*30%)/12</f>
        <v>102.64675</v>
      </c>
      <c r="BA179" s="42">
        <f t="shared" ref="BA179:BB179" si="240">+($D$179*30%)/12</f>
        <v>102.64675</v>
      </c>
      <c r="BB179" s="42">
        <f t="shared" si="240"/>
        <v>102.64675</v>
      </c>
      <c r="BC179" s="48">
        <f t="shared" si="238"/>
        <v>307.94024999999999</v>
      </c>
      <c r="BD179" s="44">
        <f t="shared" si="239"/>
        <v>3797.9297499999998</v>
      </c>
    </row>
    <row r="180" spans="1:56" hidden="1" outlineLevel="1" x14ac:dyDescent="0.25">
      <c r="A180" s="84">
        <v>42993</v>
      </c>
      <c r="B180" s="36" t="s">
        <v>1071</v>
      </c>
      <c r="C180" s="35" t="s">
        <v>1073</v>
      </c>
      <c r="D180" s="45">
        <v>19473.04</v>
      </c>
      <c r="E180" s="138"/>
      <c r="F180" s="138"/>
      <c r="G180" s="138"/>
      <c r="H180" s="138"/>
      <c r="I180" s="138"/>
      <c r="J180" s="138"/>
      <c r="K180" s="138"/>
      <c r="L180" s="138"/>
      <c r="M180" s="139"/>
      <c r="N180" s="139"/>
      <c r="O180" s="162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9"/>
      <c r="AK180" s="139"/>
      <c r="AL180" s="139"/>
      <c r="AM180" s="139"/>
      <c r="AN180" s="139"/>
      <c r="AO180" s="142"/>
      <c r="AP180" s="169"/>
      <c r="AQ180" s="139"/>
      <c r="AR180" s="139"/>
      <c r="AS180" s="139"/>
      <c r="AT180" s="139"/>
      <c r="AU180" s="139"/>
      <c r="AV180" s="139"/>
      <c r="AW180" s="139"/>
      <c r="AX180" s="139"/>
      <c r="AY180" s="139"/>
      <c r="AZ180" s="42">
        <f>+($D$180*30%)/12</f>
        <v>486.82600000000002</v>
      </c>
      <c r="BA180" s="42">
        <f t="shared" ref="BA180:BB180" si="241">+($D$180*30%)/12</f>
        <v>486.82600000000002</v>
      </c>
      <c r="BB180" s="42">
        <f t="shared" si="241"/>
        <v>486.82600000000002</v>
      </c>
      <c r="BC180" s="48">
        <f t="shared" si="238"/>
        <v>1460.4780000000001</v>
      </c>
      <c r="BD180" s="44">
        <f t="shared" si="239"/>
        <v>18012.562000000002</v>
      </c>
    </row>
    <row r="181" spans="1:56" hidden="1" outlineLevel="1" x14ac:dyDescent="0.25">
      <c r="A181" s="84">
        <v>43014</v>
      </c>
      <c r="B181" s="36" t="s">
        <v>1085</v>
      </c>
      <c r="C181" s="35" t="s">
        <v>856</v>
      </c>
      <c r="D181" s="45">
        <v>14042.08</v>
      </c>
      <c r="E181" s="138"/>
      <c r="F181" s="138"/>
      <c r="G181" s="138"/>
      <c r="H181" s="138"/>
      <c r="I181" s="138"/>
      <c r="J181" s="138"/>
      <c r="K181" s="138"/>
      <c r="L181" s="138"/>
      <c r="M181" s="139"/>
      <c r="N181" s="139"/>
      <c r="O181" s="162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39"/>
      <c r="AM181" s="139"/>
      <c r="AN181" s="139"/>
      <c r="AO181" s="142"/>
      <c r="AP181" s="169"/>
      <c r="AQ181" s="139"/>
      <c r="AR181" s="139"/>
      <c r="AS181" s="139"/>
      <c r="AT181" s="139"/>
      <c r="AU181" s="139"/>
      <c r="AV181" s="139"/>
      <c r="AW181" s="139"/>
      <c r="AX181" s="139"/>
      <c r="AY181" s="139"/>
      <c r="AZ181" s="139"/>
      <c r="BA181" s="42">
        <f>+($D$181*30%)/12</f>
        <v>351.05199999999996</v>
      </c>
      <c r="BB181" s="42">
        <f>+($D$181*30%)/12</f>
        <v>351.05199999999996</v>
      </c>
      <c r="BC181" s="48">
        <f t="shared" si="238"/>
        <v>702.10399999999993</v>
      </c>
      <c r="BD181" s="44">
        <f t="shared" si="239"/>
        <v>13339.976000000001</v>
      </c>
    </row>
    <row r="182" spans="1:56" hidden="1" outlineLevel="1" x14ac:dyDescent="0.25">
      <c r="A182" s="210">
        <v>43027</v>
      </c>
      <c r="B182" s="114" t="s">
        <v>1130</v>
      </c>
      <c r="C182" s="114" t="s">
        <v>856</v>
      </c>
      <c r="D182" s="48">
        <v>12048.95</v>
      </c>
      <c r="E182" s="138"/>
      <c r="F182" s="138"/>
      <c r="G182" s="138"/>
      <c r="H182" s="138"/>
      <c r="I182" s="138"/>
      <c r="J182" s="138"/>
      <c r="K182" s="138"/>
      <c r="L182" s="138"/>
      <c r="M182" s="139"/>
      <c r="N182" s="139"/>
      <c r="O182" s="162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42"/>
      <c r="AP182" s="169"/>
      <c r="AQ182" s="139"/>
      <c r="AR182" s="139"/>
      <c r="AS182" s="139"/>
      <c r="AT182" s="139"/>
      <c r="AU182" s="139"/>
      <c r="AV182" s="139"/>
      <c r="AW182" s="139"/>
      <c r="AX182" s="139"/>
      <c r="AY182" s="139"/>
      <c r="AZ182" s="139"/>
      <c r="BA182" s="42">
        <f>+($D$182*30%)/12</f>
        <v>301.22375</v>
      </c>
      <c r="BB182" s="42">
        <f>+($D$182*30%)/12</f>
        <v>301.22375</v>
      </c>
      <c r="BC182" s="48">
        <f t="shared" si="238"/>
        <v>602.44749999999999</v>
      </c>
      <c r="BD182" s="44">
        <f t="shared" si="239"/>
        <v>11446.502500000001</v>
      </c>
    </row>
    <row r="183" spans="1:56" hidden="1" outlineLevel="1" x14ac:dyDescent="0.25">
      <c r="A183" s="84"/>
      <c r="B183" s="36"/>
      <c r="C183" s="35"/>
      <c r="D183" s="45"/>
      <c r="E183" s="138"/>
      <c r="F183" s="138"/>
      <c r="G183" s="138"/>
      <c r="H183" s="138"/>
      <c r="I183" s="138"/>
      <c r="J183" s="138"/>
      <c r="K183" s="138"/>
      <c r="L183" s="138"/>
      <c r="M183" s="139"/>
      <c r="N183" s="139"/>
      <c r="O183" s="162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9"/>
      <c r="AK183" s="139"/>
      <c r="AL183" s="139"/>
      <c r="AM183" s="139"/>
      <c r="AN183" s="139"/>
      <c r="AO183" s="142"/>
      <c r="AP183" s="169"/>
      <c r="AQ183" s="139"/>
      <c r="AR183" s="139"/>
      <c r="AS183" s="139"/>
      <c r="AT183" s="139"/>
      <c r="AU183" s="139"/>
      <c r="AV183" s="139"/>
      <c r="AW183" s="139"/>
      <c r="AX183" s="139"/>
      <c r="AY183" s="139"/>
      <c r="AZ183" s="139"/>
      <c r="BA183" s="139"/>
      <c r="BB183" s="139"/>
      <c r="BC183" s="167"/>
      <c r="BD183" s="142"/>
    </row>
    <row r="184" spans="1:56" ht="15.75" hidden="1" outlineLevel="1" thickBot="1" x14ac:dyDescent="0.3">
      <c r="A184" s="85"/>
      <c r="B184" s="50"/>
      <c r="C184" s="49"/>
      <c r="D184" s="53"/>
      <c r="E184" s="51"/>
      <c r="F184" s="51"/>
      <c r="G184" s="51"/>
      <c r="H184" s="51"/>
      <c r="I184" s="51"/>
      <c r="J184" s="51"/>
      <c r="K184" s="51"/>
      <c r="L184" s="51"/>
      <c r="M184" s="86"/>
      <c r="N184" s="86"/>
      <c r="O184" s="53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55"/>
      <c r="AP184" s="87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54"/>
      <c r="BD184" s="55"/>
    </row>
    <row r="185" spans="1:56" collapsed="1" x14ac:dyDescent="0.25">
      <c r="A185" s="56"/>
      <c r="B185" s="2"/>
      <c r="C185" s="5"/>
      <c r="D185" s="59"/>
      <c r="E185" s="58"/>
      <c r="F185" s="58"/>
      <c r="G185" s="58"/>
      <c r="H185" s="58"/>
      <c r="I185" s="58"/>
      <c r="J185" s="58"/>
      <c r="K185" s="58"/>
      <c r="L185" s="58"/>
      <c r="M185" s="60"/>
      <c r="N185" s="60"/>
      <c r="O185" s="59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1"/>
      <c r="AP185" s="88"/>
      <c r="AQ185" s="61">
        <f t="shared" ref="AQ185:BD185" si="242">+SUM(AQ132:AQ184)</f>
        <v>8426.6887499999975</v>
      </c>
      <c r="AR185" s="61">
        <f t="shared" si="242"/>
        <v>8604.3034999999982</v>
      </c>
      <c r="AS185" s="61">
        <f t="shared" si="242"/>
        <v>8545.46875</v>
      </c>
      <c r="AT185" s="61">
        <f t="shared" si="242"/>
        <v>9492.2087499999998</v>
      </c>
      <c r="AU185" s="61">
        <f t="shared" si="242"/>
        <v>10107.153999999999</v>
      </c>
      <c r="AV185" s="61">
        <f t="shared" si="242"/>
        <v>10107.153999999999</v>
      </c>
      <c r="AW185" s="61">
        <f t="shared" si="242"/>
        <v>11300.245749999998</v>
      </c>
      <c r="AX185" s="61">
        <f t="shared" si="242"/>
        <v>11787.779749999998</v>
      </c>
      <c r="AY185" s="61">
        <f t="shared" si="242"/>
        <v>11328.417249999999</v>
      </c>
      <c r="AZ185" s="61">
        <f t="shared" si="242"/>
        <v>13998.89</v>
      </c>
      <c r="BA185" s="61">
        <f t="shared" si="242"/>
        <v>14651.165749999998</v>
      </c>
      <c r="BB185" s="61">
        <f t="shared" si="242"/>
        <v>14651.165749999998</v>
      </c>
      <c r="BC185" s="61">
        <f t="shared" si="242"/>
        <v>259379.06600000002</v>
      </c>
      <c r="BD185" s="61">
        <f t="shared" si="242"/>
        <v>399844.8440000001</v>
      </c>
    </row>
    <row r="186" spans="1:56" x14ac:dyDescent="0.25">
      <c r="A186" s="90"/>
      <c r="B186" s="91"/>
      <c r="C186" s="92" t="s">
        <v>259</v>
      </c>
      <c r="D186" s="93">
        <f>+SUM(D90:D185)</f>
        <v>1242417.2400000002</v>
      </c>
      <c r="E186" s="70">
        <f t="shared" ref="E186:AN186" si="243">+SUM(E91:E185)</f>
        <v>44474.141749999995</v>
      </c>
      <c r="F186" s="70">
        <f t="shared" si="243"/>
        <v>148845.92525000003</v>
      </c>
      <c r="G186" s="70">
        <f t="shared" si="243"/>
        <v>290725.45000000007</v>
      </c>
      <c r="H186" s="70">
        <f t="shared" si="243"/>
        <v>412378.90724999999</v>
      </c>
      <c r="I186" s="70">
        <f t="shared" si="243"/>
        <v>466550.62150000012</v>
      </c>
      <c r="J186" s="70">
        <f t="shared" si="243"/>
        <v>481978.83349999995</v>
      </c>
      <c r="K186" s="70">
        <f t="shared" si="243"/>
        <v>495555.51774999994</v>
      </c>
      <c r="L186" s="70">
        <f t="shared" si="243"/>
        <v>526218.80099999998</v>
      </c>
      <c r="M186" s="70">
        <f t="shared" si="243"/>
        <v>575178.25999999989</v>
      </c>
      <c r="N186" s="70">
        <f t="shared" si="243"/>
        <v>92179.830000000016</v>
      </c>
      <c r="O186" s="70">
        <f t="shared" si="243"/>
        <v>4441.0767500000002</v>
      </c>
      <c r="P186" s="70">
        <f t="shared" si="243"/>
        <v>4526.1507500000007</v>
      </c>
      <c r="Q186" s="70">
        <f t="shared" si="243"/>
        <v>4378.7062500000002</v>
      </c>
      <c r="R186" s="70">
        <f t="shared" si="243"/>
        <v>4672.6622500000003</v>
      </c>
      <c r="S186" s="70">
        <f t="shared" si="243"/>
        <v>4672.6622500000003</v>
      </c>
      <c r="T186" s="70">
        <f t="shared" si="243"/>
        <v>4573.1067500000008</v>
      </c>
      <c r="U186" s="70">
        <f t="shared" si="243"/>
        <v>4573.1067500000008</v>
      </c>
      <c r="V186" s="70">
        <f t="shared" si="243"/>
        <v>4609.0922500000006</v>
      </c>
      <c r="W186" s="70">
        <f t="shared" si="243"/>
        <v>4609.0922500000006</v>
      </c>
      <c r="X186" s="70">
        <f t="shared" si="243"/>
        <v>4609.0922500000006</v>
      </c>
      <c r="Y186" s="70">
        <f t="shared" si="243"/>
        <v>4609.0922500000006</v>
      </c>
      <c r="Z186" s="70">
        <f t="shared" si="243"/>
        <v>5509.1222500000003</v>
      </c>
      <c r="AA186" s="94">
        <f t="shared" si="243"/>
        <v>627615.70699999982</v>
      </c>
      <c r="AB186" s="95">
        <f t="shared" si="243"/>
        <v>114562.803</v>
      </c>
      <c r="AC186" s="95">
        <f t="shared" si="243"/>
        <v>5544.8474999999999</v>
      </c>
      <c r="AD186" s="95">
        <f t="shared" si="243"/>
        <v>6122.5225</v>
      </c>
      <c r="AE186" s="95">
        <f t="shared" si="243"/>
        <v>5899.4764999999998</v>
      </c>
      <c r="AF186" s="95">
        <f t="shared" si="243"/>
        <v>5899.4764999999998</v>
      </c>
      <c r="AG186" s="95">
        <f t="shared" si="243"/>
        <v>6071.6397499999994</v>
      </c>
      <c r="AH186" s="95">
        <f t="shared" si="243"/>
        <v>8133.4879999999994</v>
      </c>
      <c r="AI186" s="95">
        <f t="shared" si="243"/>
        <v>7806.3269999999993</v>
      </c>
      <c r="AJ186" s="95">
        <f t="shared" si="243"/>
        <v>7806.3269999999993</v>
      </c>
      <c r="AK186" s="95">
        <f t="shared" si="243"/>
        <v>7612.9132499999987</v>
      </c>
      <c r="AL186" s="95">
        <f t="shared" si="243"/>
        <v>7528.115499999999</v>
      </c>
      <c r="AM186" s="95">
        <f t="shared" si="243"/>
        <v>7528.115499999999</v>
      </c>
      <c r="AN186" s="95">
        <f t="shared" si="243"/>
        <v>8511.6387499999983</v>
      </c>
      <c r="AO186" s="95"/>
      <c r="AP186" s="95"/>
    </row>
    <row r="187" spans="1:56" ht="15.75" thickBot="1" x14ac:dyDescent="0.3">
      <c r="A187" s="67"/>
      <c r="B187" s="5"/>
      <c r="C187" s="68" t="s">
        <v>133</v>
      </c>
      <c r="D187" s="69">
        <v>1242416.94</v>
      </c>
      <c r="E187" s="70">
        <v>44474.14</v>
      </c>
      <c r="F187" s="70">
        <v>148845.92000000001</v>
      </c>
      <c r="G187" s="70">
        <v>290725.45</v>
      </c>
      <c r="H187" s="70">
        <v>412379.9</v>
      </c>
      <c r="I187" s="70">
        <v>466550.62</v>
      </c>
      <c r="J187" s="70">
        <v>482013.16</v>
      </c>
      <c r="K187" s="70">
        <v>495590</v>
      </c>
      <c r="L187" s="70">
        <v>526253</v>
      </c>
      <c r="M187" s="71">
        <v>575184.14</v>
      </c>
      <c r="N187" s="96"/>
      <c r="O187" s="71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>
        <v>630961.22</v>
      </c>
      <c r="AB187" s="57"/>
      <c r="AC187" s="60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</row>
    <row r="188" spans="1:56" ht="15.75" thickTop="1" x14ac:dyDescent="0.25">
      <c r="A188" s="64"/>
      <c r="B188" s="5"/>
      <c r="C188" s="68" t="s">
        <v>134</v>
      </c>
      <c r="D188" s="70">
        <f>+D186-D187</f>
        <v>0.30000000027939677</v>
      </c>
      <c r="E188" s="70">
        <f>+E186-E187</f>
        <v>1.7499999958090484E-3</v>
      </c>
      <c r="F188" s="70">
        <f t="shared" ref="F188:L188" si="244">+F186-F187</f>
        <v>5.2500000165309757E-3</v>
      </c>
      <c r="G188" s="70">
        <f t="shared" si="244"/>
        <v>0</v>
      </c>
      <c r="H188" s="70">
        <f t="shared" si="244"/>
        <v>-0.99275000003399327</v>
      </c>
      <c r="I188" s="70">
        <f t="shared" si="244"/>
        <v>1.5000001294538379E-3</v>
      </c>
      <c r="J188" s="70">
        <f t="shared" si="244"/>
        <v>-34.32650000002468</v>
      </c>
      <c r="K188" s="70">
        <f t="shared" si="244"/>
        <v>-34.482250000059139</v>
      </c>
      <c r="L188" s="70">
        <f t="shared" si="244"/>
        <v>-34.199000000022352</v>
      </c>
      <c r="M188" s="70">
        <f>+M186-M187</f>
        <v>-5.8800000001210719</v>
      </c>
      <c r="N188" s="96"/>
      <c r="O188" s="71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>
        <f>+AA186-AA187</f>
        <v>-3345.5130000001518</v>
      </c>
      <c r="AB188" s="57"/>
      <c r="AC188" s="60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</row>
    <row r="189" spans="1:56" ht="15.75" thickBot="1" x14ac:dyDescent="0.3">
      <c r="A189" s="64"/>
      <c r="B189" s="2"/>
      <c r="C189" s="2"/>
      <c r="D189" s="3"/>
      <c r="E189" s="97"/>
      <c r="F189" s="4"/>
      <c r="G189" s="4"/>
      <c r="H189" s="4"/>
      <c r="I189" s="4"/>
      <c r="J189" s="4"/>
      <c r="K189" s="4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56" ht="15.75" thickBot="1" x14ac:dyDescent="0.3">
      <c r="A190" s="15" t="s">
        <v>260</v>
      </c>
      <c r="B190" s="98"/>
      <c r="C190" s="98" t="s">
        <v>261</v>
      </c>
      <c r="D190" s="73">
        <v>0.1</v>
      </c>
      <c r="E190" s="11" t="s">
        <v>137</v>
      </c>
      <c r="F190" s="17" t="s">
        <v>138</v>
      </c>
      <c r="G190" s="11" t="s">
        <v>139</v>
      </c>
      <c r="H190" s="17" t="s">
        <v>140</v>
      </c>
      <c r="I190" s="11" t="s">
        <v>141</v>
      </c>
      <c r="J190" s="11" t="s">
        <v>142</v>
      </c>
      <c r="K190" s="11" t="s">
        <v>143</v>
      </c>
      <c r="L190" s="11" t="s">
        <v>7</v>
      </c>
      <c r="M190" s="11" t="s">
        <v>8</v>
      </c>
      <c r="N190" s="74" t="s">
        <v>9</v>
      </c>
      <c r="O190" s="75">
        <v>41275</v>
      </c>
      <c r="P190" s="76">
        <v>41306</v>
      </c>
      <c r="Q190" s="75">
        <v>41334</v>
      </c>
      <c r="R190" s="76">
        <v>41365</v>
      </c>
      <c r="S190" s="75">
        <v>41395</v>
      </c>
      <c r="T190" s="76">
        <v>41426</v>
      </c>
      <c r="U190" s="76">
        <v>41456</v>
      </c>
      <c r="V190" s="76">
        <v>41487</v>
      </c>
      <c r="W190" s="76">
        <v>41518</v>
      </c>
      <c r="X190" s="76">
        <v>41548</v>
      </c>
      <c r="Y190" s="76">
        <v>41579</v>
      </c>
      <c r="Z190" s="76">
        <v>41609</v>
      </c>
      <c r="AA190" s="11" t="s">
        <v>22</v>
      </c>
      <c r="AB190" s="77" t="s">
        <v>9</v>
      </c>
      <c r="AC190" s="13" t="s">
        <v>10</v>
      </c>
      <c r="AD190" s="13" t="s">
        <v>11</v>
      </c>
      <c r="AE190" s="13" t="s">
        <v>12</v>
      </c>
      <c r="AF190" s="13" t="s">
        <v>13</v>
      </c>
      <c r="AG190" s="13" t="s">
        <v>14</v>
      </c>
      <c r="AH190" s="13" t="s">
        <v>15</v>
      </c>
      <c r="AI190" s="13" t="s">
        <v>16</v>
      </c>
      <c r="AJ190" s="13" t="s">
        <v>17</v>
      </c>
      <c r="AK190" s="13" t="s">
        <v>18</v>
      </c>
      <c r="AL190" s="13" t="s">
        <v>19</v>
      </c>
      <c r="AM190" s="13" t="s">
        <v>20</v>
      </c>
      <c r="AN190" s="13" t="s">
        <v>21</v>
      </c>
      <c r="AO190" s="20" t="s">
        <v>144</v>
      </c>
      <c r="AP190" s="14" t="s">
        <v>9</v>
      </c>
      <c r="AQ190" s="13" t="s">
        <v>10</v>
      </c>
      <c r="AR190" s="13" t="s">
        <v>11</v>
      </c>
      <c r="AS190" s="13" t="s">
        <v>12</v>
      </c>
      <c r="AT190" s="13" t="s">
        <v>13</v>
      </c>
      <c r="AU190" s="13" t="s">
        <v>14</v>
      </c>
      <c r="AV190" s="13" t="s">
        <v>15</v>
      </c>
      <c r="AW190" s="13" t="s">
        <v>16</v>
      </c>
      <c r="AX190" s="13" t="s">
        <v>17</v>
      </c>
      <c r="AY190" s="13" t="s">
        <v>18</v>
      </c>
      <c r="AZ190" s="13" t="s">
        <v>19</v>
      </c>
      <c r="BA190" s="13" t="s">
        <v>20</v>
      </c>
      <c r="BB190" s="13" t="s">
        <v>21</v>
      </c>
      <c r="BC190" s="14" t="s">
        <v>6</v>
      </c>
      <c r="BD190" s="14" t="s">
        <v>9</v>
      </c>
    </row>
    <row r="191" spans="1:56" ht="15.75" hidden="1" thickBot="1" x14ac:dyDescent="0.3">
      <c r="A191" s="23">
        <v>38769</v>
      </c>
      <c r="B191" s="25" t="s">
        <v>262</v>
      </c>
      <c r="C191" s="24" t="s">
        <v>263</v>
      </c>
      <c r="D191" s="27">
        <v>10494</v>
      </c>
      <c r="E191" s="27">
        <v>874.5</v>
      </c>
      <c r="F191" s="99">
        <v>1923.9</v>
      </c>
      <c r="G191" s="27">
        <v>2973.3</v>
      </c>
      <c r="H191" s="27">
        <v>4022.7</v>
      </c>
      <c r="I191" s="27">
        <v>5072.1000000000004</v>
      </c>
      <c r="J191" s="27">
        <v>6121.5</v>
      </c>
      <c r="K191" s="27">
        <v>7170.9000000000005</v>
      </c>
      <c r="L191" s="27">
        <v>8220.3000000000011</v>
      </c>
      <c r="M191" s="29">
        <v>9269.7000000000007</v>
      </c>
      <c r="N191" s="29">
        <v>2273.7000000000007</v>
      </c>
      <c r="O191" s="100">
        <f>+($D$191*10%)/12</f>
        <v>87.45</v>
      </c>
      <c r="P191" s="29">
        <f t="shared" ref="P191:Z191" si="245">+($D$191*10%)/12</f>
        <v>87.45</v>
      </c>
      <c r="Q191" s="29">
        <f t="shared" si="245"/>
        <v>87.45</v>
      </c>
      <c r="R191" s="29">
        <f t="shared" si="245"/>
        <v>87.45</v>
      </c>
      <c r="S191" s="29">
        <f t="shared" si="245"/>
        <v>87.45</v>
      </c>
      <c r="T191" s="29">
        <f t="shared" si="245"/>
        <v>87.45</v>
      </c>
      <c r="U191" s="29">
        <f t="shared" si="245"/>
        <v>87.45</v>
      </c>
      <c r="V191" s="29">
        <f t="shared" si="245"/>
        <v>87.45</v>
      </c>
      <c r="W191" s="29">
        <f t="shared" si="245"/>
        <v>87.45</v>
      </c>
      <c r="X191" s="29">
        <f t="shared" si="245"/>
        <v>87.45</v>
      </c>
      <c r="Y191" s="29">
        <f t="shared" si="245"/>
        <v>87.45</v>
      </c>
      <c r="Z191" s="29">
        <f t="shared" si="245"/>
        <v>87.45</v>
      </c>
      <c r="AA191" s="31">
        <f>+SUM(O191:Z191)+M191</f>
        <v>10319.1</v>
      </c>
      <c r="AB191" s="31">
        <v>174.89999999999964</v>
      </c>
      <c r="AC191" s="33">
        <f>+($D$191*10%)/12</f>
        <v>87.45</v>
      </c>
      <c r="AD191" s="33">
        <f t="shared" ref="AD191" si="246">+($D$191*10%)/12</f>
        <v>87.45</v>
      </c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>
        <f>+AA191+SUM(AC191:AN191)</f>
        <v>10494</v>
      </c>
      <c r="AP191" s="33">
        <f>+D191-AO191</f>
        <v>0</v>
      </c>
    </row>
    <row r="192" spans="1:56" ht="15.75" hidden="1" thickBot="1" x14ac:dyDescent="0.3">
      <c r="A192" s="34">
        <v>38774</v>
      </c>
      <c r="B192" s="35" t="s">
        <v>264</v>
      </c>
      <c r="C192" s="35" t="s">
        <v>265</v>
      </c>
      <c r="D192" s="38">
        <v>7651.31</v>
      </c>
      <c r="E192" s="38">
        <v>637.60916666666662</v>
      </c>
      <c r="F192" s="38">
        <v>1402.740166666666</v>
      </c>
      <c r="G192" s="38">
        <v>2167.8711666666654</v>
      </c>
      <c r="H192" s="38">
        <v>2933.0021666666648</v>
      </c>
      <c r="I192" s="38">
        <v>3698.1331666666642</v>
      </c>
      <c r="J192" s="38">
        <v>4463.2641666666659</v>
      </c>
      <c r="K192" s="38">
        <v>5228.3951666666653</v>
      </c>
      <c r="L192" s="38">
        <v>5993.5261666666647</v>
      </c>
      <c r="M192" s="40">
        <v>6758.6571666666641</v>
      </c>
      <c r="N192" s="40">
        <v>1657.7790000000014</v>
      </c>
      <c r="O192" s="101">
        <f>+($D$192*10%)/12</f>
        <v>63.760916666666674</v>
      </c>
      <c r="P192" s="40">
        <f t="shared" ref="P192:Z192" si="247">+($D$192*10%)/12</f>
        <v>63.760916666666674</v>
      </c>
      <c r="Q192" s="40">
        <f t="shared" si="247"/>
        <v>63.760916666666674</v>
      </c>
      <c r="R192" s="40">
        <f t="shared" si="247"/>
        <v>63.760916666666674</v>
      </c>
      <c r="S192" s="40">
        <f t="shared" si="247"/>
        <v>63.760916666666674</v>
      </c>
      <c r="T192" s="40">
        <f t="shared" si="247"/>
        <v>63.760916666666674</v>
      </c>
      <c r="U192" s="40">
        <f t="shared" si="247"/>
        <v>63.760916666666674</v>
      </c>
      <c r="V192" s="40">
        <f t="shared" si="247"/>
        <v>63.760916666666674</v>
      </c>
      <c r="W192" s="40">
        <f t="shared" si="247"/>
        <v>63.760916666666674</v>
      </c>
      <c r="X192" s="40">
        <f t="shared" si="247"/>
        <v>63.760916666666674</v>
      </c>
      <c r="Y192" s="40">
        <f t="shared" si="247"/>
        <v>63.760916666666674</v>
      </c>
      <c r="Z192" s="40">
        <f t="shared" si="247"/>
        <v>63.760916666666674</v>
      </c>
      <c r="AA192" s="42">
        <f t="shared" ref="AA192:AA255" si="248">+SUM(O192:Z192)+M192</f>
        <v>7523.7881666666635</v>
      </c>
      <c r="AB192" s="42">
        <v>127.52183333333687</v>
      </c>
      <c r="AC192" s="43">
        <f>+($D$192*10%)/12</f>
        <v>63.760916666666674</v>
      </c>
      <c r="AD192" s="44">
        <f t="shared" ref="AD192" si="249">+($D$192*10%)/12</f>
        <v>63.760916666666674</v>
      </c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>
        <f>+AA192+SUM(AC192:AN192)</f>
        <v>7651.3099999999968</v>
      </c>
      <c r="AP192" s="44">
        <f t="shared" ref="AP192:AP255" si="250">+D192-AO192</f>
        <v>0</v>
      </c>
    </row>
    <row r="193" spans="1:56" ht="15.75" hidden="1" thickBot="1" x14ac:dyDescent="0.3">
      <c r="A193" s="34">
        <v>38776</v>
      </c>
      <c r="B193" s="35" t="s">
        <v>266</v>
      </c>
      <c r="C193" s="35" t="s">
        <v>267</v>
      </c>
      <c r="D193" s="38">
        <v>345095</v>
      </c>
      <c r="E193" s="38">
        <v>28757.916666666672</v>
      </c>
      <c r="F193" s="38">
        <v>63267.41666666665</v>
      </c>
      <c r="G193" s="38">
        <v>97776.916666666701</v>
      </c>
      <c r="H193" s="38">
        <v>132286.41666666674</v>
      </c>
      <c r="I193" s="38">
        <v>166795.91666666663</v>
      </c>
      <c r="J193" s="38">
        <v>201305.41666666651</v>
      </c>
      <c r="K193" s="38">
        <v>235814.91666666651</v>
      </c>
      <c r="L193" s="38">
        <v>270324.41666666651</v>
      </c>
      <c r="M193" s="40">
        <v>304833.91666666651</v>
      </c>
      <c r="N193" s="40">
        <v>74770.579999999958</v>
      </c>
      <c r="O193" s="101">
        <f>+($D$193*10%)/12</f>
        <v>2875.7916666666665</v>
      </c>
      <c r="P193" s="40">
        <f t="shared" ref="P193:Z193" si="251">+($D$193*10%)/12</f>
        <v>2875.7916666666665</v>
      </c>
      <c r="Q193" s="40">
        <f t="shared" si="251"/>
        <v>2875.7916666666665</v>
      </c>
      <c r="R193" s="40">
        <f t="shared" si="251"/>
        <v>2875.7916666666665</v>
      </c>
      <c r="S193" s="40">
        <f t="shared" si="251"/>
        <v>2875.7916666666665</v>
      </c>
      <c r="T193" s="40">
        <f t="shared" si="251"/>
        <v>2875.7916666666665</v>
      </c>
      <c r="U193" s="40">
        <f t="shared" si="251"/>
        <v>2875.7916666666665</v>
      </c>
      <c r="V193" s="40">
        <f t="shared" si="251"/>
        <v>2875.7916666666665</v>
      </c>
      <c r="W193" s="40">
        <f t="shared" si="251"/>
        <v>2875.7916666666665</v>
      </c>
      <c r="X193" s="40">
        <f t="shared" si="251"/>
        <v>2875.7916666666665</v>
      </c>
      <c r="Y193" s="40">
        <f t="shared" si="251"/>
        <v>2875.7916666666665</v>
      </c>
      <c r="Z193" s="40">
        <f t="shared" si="251"/>
        <v>2875.7916666666665</v>
      </c>
      <c r="AA193" s="42">
        <f t="shared" si="248"/>
        <v>339343.41666666651</v>
      </c>
      <c r="AB193" s="42">
        <v>5751.5833333334886</v>
      </c>
      <c r="AC193" s="44">
        <f>+($D$193*10%)/12</f>
        <v>2875.7916666666665</v>
      </c>
      <c r="AD193" s="44">
        <f>+($D$193*10%)/12</f>
        <v>2875.7916666666665</v>
      </c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>
        <f t="shared" ref="AO193:AO256" si="252">+AA193+SUM(AC193:AN193)</f>
        <v>345094.99999999983</v>
      </c>
      <c r="AP193" s="44">
        <f t="shared" si="250"/>
        <v>0</v>
      </c>
    </row>
    <row r="194" spans="1:56" ht="15.75" hidden="1" thickBot="1" x14ac:dyDescent="0.3">
      <c r="A194" s="34">
        <v>38807</v>
      </c>
      <c r="B194" s="35" t="s">
        <v>268</v>
      </c>
      <c r="C194" s="35" t="s">
        <v>269</v>
      </c>
      <c r="D194" s="38">
        <v>90000</v>
      </c>
      <c r="E194" s="38">
        <v>6750</v>
      </c>
      <c r="F194" s="38">
        <v>15750</v>
      </c>
      <c r="G194" s="38">
        <v>24750</v>
      </c>
      <c r="H194" s="38">
        <v>33750</v>
      </c>
      <c r="I194" s="38">
        <v>42750</v>
      </c>
      <c r="J194" s="38">
        <v>51750</v>
      </c>
      <c r="K194" s="38">
        <v>60750</v>
      </c>
      <c r="L194" s="38">
        <v>69750</v>
      </c>
      <c r="M194" s="40">
        <v>78750</v>
      </c>
      <c r="N194" s="40">
        <v>20250</v>
      </c>
      <c r="O194" s="101">
        <f>+($D$194*10%)/12</f>
        <v>750</v>
      </c>
      <c r="P194" s="40">
        <f t="shared" ref="P194:Z194" si="253">+($D$194*10%)/12</f>
        <v>750</v>
      </c>
      <c r="Q194" s="40">
        <f t="shared" si="253"/>
        <v>750</v>
      </c>
      <c r="R194" s="40">
        <f t="shared" si="253"/>
        <v>750</v>
      </c>
      <c r="S194" s="40">
        <f t="shared" si="253"/>
        <v>750</v>
      </c>
      <c r="T194" s="40">
        <f t="shared" si="253"/>
        <v>750</v>
      </c>
      <c r="U194" s="40">
        <f t="shared" si="253"/>
        <v>750</v>
      </c>
      <c r="V194" s="40">
        <f t="shared" si="253"/>
        <v>750</v>
      </c>
      <c r="W194" s="40">
        <f t="shared" si="253"/>
        <v>750</v>
      </c>
      <c r="X194" s="40">
        <f t="shared" si="253"/>
        <v>750</v>
      </c>
      <c r="Y194" s="40">
        <f t="shared" si="253"/>
        <v>750</v>
      </c>
      <c r="Z194" s="40">
        <f t="shared" si="253"/>
        <v>750</v>
      </c>
      <c r="AA194" s="42">
        <f t="shared" si="248"/>
        <v>87750</v>
      </c>
      <c r="AB194" s="42">
        <v>2250</v>
      </c>
      <c r="AC194" s="44">
        <f>+($D$194*10%)/12</f>
        <v>750</v>
      </c>
      <c r="AD194" s="44">
        <f t="shared" ref="AD194:AE194" si="254">+($D$194*10%)/12</f>
        <v>750</v>
      </c>
      <c r="AE194" s="44">
        <f t="shared" si="254"/>
        <v>750</v>
      </c>
      <c r="AF194" s="44"/>
      <c r="AG194" s="44"/>
      <c r="AH194" s="44"/>
      <c r="AI194" s="44"/>
      <c r="AJ194" s="44"/>
      <c r="AK194" s="44"/>
      <c r="AL194" s="44"/>
      <c r="AM194" s="44"/>
      <c r="AN194" s="44"/>
      <c r="AO194" s="44">
        <f t="shared" si="252"/>
        <v>90000</v>
      </c>
      <c r="AP194" s="44">
        <f t="shared" si="250"/>
        <v>0</v>
      </c>
    </row>
    <row r="195" spans="1:56" ht="15.75" hidden="1" thickBot="1" x14ac:dyDescent="0.3">
      <c r="A195" s="34">
        <v>38808</v>
      </c>
      <c r="B195" s="35" t="s">
        <v>46</v>
      </c>
      <c r="C195" s="35" t="s">
        <v>261</v>
      </c>
      <c r="D195" s="38">
        <v>23797</v>
      </c>
      <c r="E195" s="38">
        <v>1586.4666666666669</v>
      </c>
      <c r="F195" s="38">
        <v>3966.1666666666674</v>
      </c>
      <c r="G195" s="38">
        <v>6345.8666666666677</v>
      </c>
      <c r="H195" s="38">
        <v>8725.5666666666657</v>
      </c>
      <c r="I195" s="38">
        <v>11105.266666666656</v>
      </c>
      <c r="J195" s="38">
        <v>13484.966666666645</v>
      </c>
      <c r="K195" s="38">
        <v>15864.666666666646</v>
      </c>
      <c r="L195" s="38">
        <v>18244.366666666647</v>
      </c>
      <c r="M195" s="40">
        <v>20624.066666666648</v>
      </c>
      <c r="N195" s="40">
        <v>5552.630000000001</v>
      </c>
      <c r="O195" s="101">
        <f>+($D$195*10%)/12</f>
        <v>198.30833333333337</v>
      </c>
      <c r="P195" s="40">
        <f t="shared" ref="P195:Z195" si="255">+($D$195*10%)/12</f>
        <v>198.30833333333337</v>
      </c>
      <c r="Q195" s="40">
        <f t="shared" si="255"/>
        <v>198.30833333333337</v>
      </c>
      <c r="R195" s="40">
        <f t="shared" si="255"/>
        <v>198.30833333333337</v>
      </c>
      <c r="S195" s="40">
        <f t="shared" si="255"/>
        <v>198.30833333333337</v>
      </c>
      <c r="T195" s="40">
        <f t="shared" si="255"/>
        <v>198.30833333333337</v>
      </c>
      <c r="U195" s="40">
        <f t="shared" si="255"/>
        <v>198.30833333333337</v>
      </c>
      <c r="V195" s="40">
        <f t="shared" si="255"/>
        <v>198.30833333333337</v>
      </c>
      <c r="W195" s="40">
        <f t="shared" si="255"/>
        <v>198.30833333333337</v>
      </c>
      <c r="X195" s="40">
        <f t="shared" si="255"/>
        <v>198.30833333333337</v>
      </c>
      <c r="Y195" s="40">
        <f t="shared" si="255"/>
        <v>198.30833333333337</v>
      </c>
      <c r="Z195" s="40">
        <f t="shared" si="255"/>
        <v>198.30833333333337</v>
      </c>
      <c r="AA195" s="42">
        <f t="shared" si="248"/>
        <v>23003.766666666648</v>
      </c>
      <c r="AB195" s="42">
        <v>793.23333333335177</v>
      </c>
      <c r="AC195" s="44">
        <f>+($D$195*10%)/12</f>
        <v>198.30833333333337</v>
      </c>
      <c r="AD195" s="44">
        <f t="shared" ref="AD195:AF195" si="256">+($D$195*10%)/12</f>
        <v>198.30833333333337</v>
      </c>
      <c r="AE195" s="44">
        <f t="shared" si="256"/>
        <v>198.30833333333337</v>
      </c>
      <c r="AF195" s="44">
        <f t="shared" si="256"/>
        <v>198.30833333333337</v>
      </c>
      <c r="AG195" s="44"/>
      <c r="AH195" s="44"/>
      <c r="AI195" s="44"/>
      <c r="AJ195" s="44"/>
      <c r="AK195" s="44"/>
      <c r="AL195" s="44"/>
      <c r="AM195" s="44"/>
      <c r="AN195" s="44"/>
      <c r="AO195" s="44">
        <f t="shared" si="252"/>
        <v>23796.999999999982</v>
      </c>
      <c r="AP195" s="44">
        <f t="shared" si="250"/>
        <v>0</v>
      </c>
    </row>
    <row r="196" spans="1:56" ht="15.75" hidden="1" thickBot="1" x14ac:dyDescent="0.3">
      <c r="A196" s="34">
        <v>38808</v>
      </c>
      <c r="B196" s="35" t="s">
        <v>46</v>
      </c>
      <c r="C196" s="35" t="s">
        <v>270</v>
      </c>
      <c r="D196" s="38">
        <v>124354</v>
      </c>
      <c r="E196" s="38">
        <v>8290.2666666666682</v>
      </c>
      <c r="F196" s="38">
        <v>20725.666666666664</v>
      </c>
      <c r="G196" s="38">
        <v>33161.066666666658</v>
      </c>
      <c r="H196" s="38">
        <v>45596.466666666653</v>
      </c>
      <c r="I196" s="38">
        <v>58031.866666666647</v>
      </c>
      <c r="J196" s="38">
        <v>70467.266666666677</v>
      </c>
      <c r="K196" s="38">
        <v>82902.666666666672</v>
      </c>
      <c r="L196" s="38">
        <v>95338.066666666666</v>
      </c>
      <c r="M196" s="40">
        <v>107773.46666666666</v>
      </c>
      <c r="N196" s="40">
        <v>29015.930000000008</v>
      </c>
      <c r="O196" s="101">
        <f>+($D$196*10%)/12</f>
        <v>1036.2833333333335</v>
      </c>
      <c r="P196" s="40">
        <f t="shared" ref="P196:Z196" si="257">+($D$196*10%)/12</f>
        <v>1036.2833333333335</v>
      </c>
      <c r="Q196" s="40">
        <f t="shared" si="257"/>
        <v>1036.2833333333335</v>
      </c>
      <c r="R196" s="40">
        <f t="shared" si="257"/>
        <v>1036.2833333333335</v>
      </c>
      <c r="S196" s="40">
        <f t="shared" si="257"/>
        <v>1036.2833333333335</v>
      </c>
      <c r="T196" s="40">
        <f t="shared" si="257"/>
        <v>1036.2833333333335</v>
      </c>
      <c r="U196" s="40">
        <f t="shared" si="257"/>
        <v>1036.2833333333335</v>
      </c>
      <c r="V196" s="40">
        <f t="shared" si="257"/>
        <v>1036.2833333333335</v>
      </c>
      <c r="W196" s="40">
        <f t="shared" si="257"/>
        <v>1036.2833333333335</v>
      </c>
      <c r="X196" s="40">
        <f t="shared" si="257"/>
        <v>1036.2833333333335</v>
      </c>
      <c r="Y196" s="40">
        <f t="shared" si="257"/>
        <v>1036.2833333333335</v>
      </c>
      <c r="Z196" s="40">
        <f t="shared" si="257"/>
        <v>1036.2833333333335</v>
      </c>
      <c r="AA196" s="42">
        <f t="shared" si="248"/>
        <v>120208.86666666665</v>
      </c>
      <c r="AB196" s="42">
        <v>4145.1333333333459</v>
      </c>
      <c r="AC196" s="44">
        <f>+($D$196*10%)/12</f>
        <v>1036.2833333333335</v>
      </c>
      <c r="AD196" s="44">
        <f t="shared" ref="AD196:AF196" si="258">+($D$196*10%)/12</f>
        <v>1036.2833333333335</v>
      </c>
      <c r="AE196" s="44">
        <f t="shared" si="258"/>
        <v>1036.2833333333335</v>
      </c>
      <c r="AF196" s="44">
        <f t="shared" si="258"/>
        <v>1036.2833333333335</v>
      </c>
      <c r="AG196" s="44"/>
      <c r="AH196" s="44"/>
      <c r="AI196" s="44"/>
      <c r="AJ196" s="44"/>
      <c r="AK196" s="44"/>
      <c r="AL196" s="44"/>
      <c r="AM196" s="44"/>
      <c r="AN196" s="44"/>
      <c r="AO196" s="44">
        <f t="shared" si="252"/>
        <v>124353.99999999999</v>
      </c>
      <c r="AP196" s="44">
        <f t="shared" si="250"/>
        <v>0</v>
      </c>
    </row>
    <row r="197" spans="1:56" ht="15.75" hidden="1" thickBot="1" x14ac:dyDescent="0.3">
      <c r="A197" s="34">
        <v>38808</v>
      </c>
      <c r="B197" s="35" t="s">
        <v>46</v>
      </c>
      <c r="C197" s="35" t="s">
        <v>271</v>
      </c>
      <c r="D197" s="38">
        <v>42768.66</v>
      </c>
      <c r="E197" s="38">
        <v>2851.2440000000006</v>
      </c>
      <c r="F197" s="38">
        <v>7128.11</v>
      </c>
      <c r="G197" s="38">
        <v>11404.976000000006</v>
      </c>
      <c r="H197" s="38">
        <v>15681.842000000015</v>
      </c>
      <c r="I197" s="38">
        <v>19958.708000000024</v>
      </c>
      <c r="J197" s="38">
        <v>24235.574000000033</v>
      </c>
      <c r="K197" s="38">
        <v>28512.440000000031</v>
      </c>
      <c r="L197" s="38">
        <v>32789.306000000033</v>
      </c>
      <c r="M197" s="40">
        <v>37066.172000000035</v>
      </c>
      <c r="N197" s="40">
        <v>9979.3540000000066</v>
      </c>
      <c r="O197" s="101">
        <f>+($D$197*10%)/12</f>
        <v>356.40550000000007</v>
      </c>
      <c r="P197" s="40">
        <f t="shared" ref="P197:Z197" si="259">+($D$197*10%)/12</f>
        <v>356.40550000000007</v>
      </c>
      <c r="Q197" s="40">
        <f t="shared" si="259"/>
        <v>356.40550000000007</v>
      </c>
      <c r="R197" s="40">
        <f t="shared" si="259"/>
        <v>356.40550000000007</v>
      </c>
      <c r="S197" s="40">
        <f t="shared" si="259"/>
        <v>356.40550000000007</v>
      </c>
      <c r="T197" s="40">
        <f t="shared" si="259"/>
        <v>356.40550000000007</v>
      </c>
      <c r="U197" s="40">
        <f t="shared" si="259"/>
        <v>356.40550000000007</v>
      </c>
      <c r="V197" s="40">
        <f t="shared" si="259"/>
        <v>356.40550000000007</v>
      </c>
      <c r="W197" s="40">
        <f t="shared" si="259"/>
        <v>356.40550000000007</v>
      </c>
      <c r="X197" s="40">
        <f t="shared" si="259"/>
        <v>356.40550000000007</v>
      </c>
      <c r="Y197" s="40">
        <f t="shared" si="259"/>
        <v>356.40550000000007</v>
      </c>
      <c r="Z197" s="40">
        <f t="shared" si="259"/>
        <v>356.40550000000007</v>
      </c>
      <c r="AA197" s="42">
        <f t="shared" si="248"/>
        <v>41343.038000000037</v>
      </c>
      <c r="AB197" s="42">
        <v>1425.6219999999666</v>
      </c>
      <c r="AC197" s="44">
        <f>+($D$197*10%)/12</f>
        <v>356.40550000000007</v>
      </c>
      <c r="AD197" s="44">
        <f t="shared" ref="AD197:AF197" si="260">+($D$197*10%)/12</f>
        <v>356.40550000000007</v>
      </c>
      <c r="AE197" s="44">
        <f t="shared" si="260"/>
        <v>356.40550000000007</v>
      </c>
      <c r="AF197" s="44">
        <f t="shared" si="260"/>
        <v>356.40550000000007</v>
      </c>
      <c r="AG197" s="44"/>
      <c r="AH197" s="44"/>
      <c r="AI197" s="44"/>
      <c r="AJ197" s="44"/>
      <c r="AK197" s="44"/>
      <c r="AL197" s="44"/>
      <c r="AM197" s="44"/>
      <c r="AN197" s="44"/>
      <c r="AO197" s="44">
        <f t="shared" si="252"/>
        <v>42768.66000000004</v>
      </c>
      <c r="AP197" s="44">
        <f t="shared" si="250"/>
        <v>0</v>
      </c>
    </row>
    <row r="198" spans="1:56" ht="15.75" hidden="1" thickBot="1" x14ac:dyDescent="0.3">
      <c r="A198" s="34">
        <v>38808</v>
      </c>
      <c r="B198" s="35" t="s">
        <v>46</v>
      </c>
      <c r="C198" s="35" t="s">
        <v>272</v>
      </c>
      <c r="D198" s="38">
        <v>72315.95</v>
      </c>
      <c r="E198" s="38">
        <v>4821.0633333333326</v>
      </c>
      <c r="F198" s="38">
        <v>12052.658333333336</v>
      </c>
      <c r="G198" s="38">
        <v>19284.253333333338</v>
      </c>
      <c r="H198" s="38">
        <v>26515.848333333324</v>
      </c>
      <c r="I198" s="38">
        <v>33747.443333333315</v>
      </c>
      <c r="J198" s="38">
        <v>40979.038333333345</v>
      </c>
      <c r="K198" s="38">
        <v>48210.633333333346</v>
      </c>
      <c r="L198" s="38">
        <v>55442.228333333347</v>
      </c>
      <c r="M198" s="40">
        <v>62673.823333333348</v>
      </c>
      <c r="N198" s="40">
        <v>16873.724999999999</v>
      </c>
      <c r="O198" s="101">
        <f>+($D$198*10%)/12</f>
        <v>602.63291666666669</v>
      </c>
      <c r="P198" s="40">
        <f t="shared" ref="P198:Z198" si="261">+($D$198*10%)/12</f>
        <v>602.63291666666669</v>
      </c>
      <c r="Q198" s="40">
        <f t="shared" si="261"/>
        <v>602.63291666666669</v>
      </c>
      <c r="R198" s="40">
        <f t="shared" si="261"/>
        <v>602.63291666666669</v>
      </c>
      <c r="S198" s="40">
        <f t="shared" si="261"/>
        <v>602.63291666666669</v>
      </c>
      <c r="T198" s="40">
        <f t="shared" si="261"/>
        <v>602.63291666666669</v>
      </c>
      <c r="U198" s="40">
        <f t="shared" si="261"/>
        <v>602.63291666666669</v>
      </c>
      <c r="V198" s="40">
        <f t="shared" si="261"/>
        <v>602.63291666666669</v>
      </c>
      <c r="W198" s="40">
        <f t="shared" si="261"/>
        <v>602.63291666666669</v>
      </c>
      <c r="X198" s="40">
        <f t="shared" si="261"/>
        <v>602.63291666666669</v>
      </c>
      <c r="Y198" s="40">
        <f t="shared" si="261"/>
        <v>602.63291666666669</v>
      </c>
      <c r="Z198" s="40">
        <f t="shared" si="261"/>
        <v>602.63291666666669</v>
      </c>
      <c r="AA198" s="42">
        <f t="shared" si="248"/>
        <v>69905.418333333349</v>
      </c>
      <c r="AB198" s="42">
        <v>2410.5316666666477</v>
      </c>
      <c r="AC198" s="44">
        <f>+($D$198*10%)/12</f>
        <v>602.63291666666669</v>
      </c>
      <c r="AD198" s="44">
        <f t="shared" ref="AD198:AF198" si="262">+($D$198*10%)/12</f>
        <v>602.63291666666669</v>
      </c>
      <c r="AE198" s="44">
        <f t="shared" si="262"/>
        <v>602.63291666666669</v>
      </c>
      <c r="AF198" s="44">
        <f t="shared" si="262"/>
        <v>602.63291666666669</v>
      </c>
      <c r="AG198" s="44"/>
      <c r="AH198" s="44"/>
      <c r="AI198" s="44"/>
      <c r="AJ198" s="44"/>
      <c r="AK198" s="44"/>
      <c r="AL198" s="44"/>
      <c r="AM198" s="44"/>
      <c r="AN198" s="44"/>
      <c r="AO198" s="44">
        <f t="shared" si="252"/>
        <v>72315.950000000012</v>
      </c>
      <c r="AP198" s="44">
        <f t="shared" si="250"/>
        <v>0</v>
      </c>
    </row>
    <row r="199" spans="1:56" ht="15.75" hidden="1" thickBot="1" x14ac:dyDescent="0.3">
      <c r="A199" s="34">
        <v>38834</v>
      </c>
      <c r="B199" s="35" t="s">
        <v>273</v>
      </c>
      <c r="C199" s="35" t="s">
        <v>274</v>
      </c>
      <c r="D199" s="38">
        <v>14692.27</v>
      </c>
      <c r="E199" s="38">
        <v>979.48466666666695</v>
      </c>
      <c r="F199" s="38">
        <v>2448.7116666666675</v>
      </c>
      <c r="G199" s="38">
        <v>3917.9386666666683</v>
      </c>
      <c r="H199" s="38">
        <v>5387.165666666664</v>
      </c>
      <c r="I199" s="38">
        <v>6856.3926666666594</v>
      </c>
      <c r="J199" s="38">
        <v>8325.6196666666565</v>
      </c>
      <c r="K199" s="38">
        <v>9794.8466666666573</v>
      </c>
      <c r="L199" s="38">
        <v>11264.073666666658</v>
      </c>
      <c r="M199" s="40">
        <v>12733.300666666659</v>
      </c>
      <c r="N199" s="40">
        <v>3428.1929999999993</v>
      </c>
      <c r="O199" s="101">
        <f>+($D$199*10%)/12</f>
        <v>122.43558333333334</v>
      </c>
      <c r="P199" s="40">
        <f t="shared" ref="P199:Z199" si="263">+($D$199*10%)/12</f>
        <v>122.43558333333334</v>
      </c>
      <c r="Q199" s="40">
        <f t="shared" si="263"/>
        <v>122.43558333333334</v>
      </c>
      <c r="R199" s="40">
        <f t="shared" si="263"/>
        <v>122.43558333333334</v>
      </c>
      <c r="S199" s="40">
        <f t="shared" si="263"/>
        <v>122.43558333333334</v>
      </c>
      <c r="T199" s="40">
        <f t="shared" si="263"/>
        <v>122.43558333333334</v>
      </c>
      <c r="U199" s="40">
        <f t="shared" si="263"/>
        <v>122.43558333333334</v>
      </c>
      <c r="V199" s="40">
        <f t="shared" si="263"/>
        <v>122.43558333333334</v>
      </c>
      <c r="W199" s="40">
        <f t="shared" si="263"/>
        <v>122.43558333333334</v>
      </c>
      <c r="X199" s="40">
        <f t="shared" si="263"/>
        <v>122.43558333333334</v>
      </c>
      <c r="Y199" s="40">
        <f t="shared" si="263"/>
        <v>122.43558333333334</v>
      </c>
      <c r="Z199" s="40">
        <f t="shared" si="263"/>
        <v>122.43558333333334</v>
      </c>
      <c r="AA199" s="42">
        <f t="shared" si="248"/>
        <v>14202.52766666666</v>
      </c>
      <c r="AB199" s="42">
        <v>489.74233333334087</v>
      </c>
      <c r="AC199" s="44">
        <f>+($D$199*10%)/12</f>
        <v>122.43558333333334</v>
      </c>
      <c r="AD199" s="44">
        <f t="shared" ref="AD199:AF199" si="264">+($D$199*10%)/12</f>
        <v>122.43558333333334</v>
      </c>
      <c r="AE199" s="44">
        <f t="shared" si="264"/>
        <v>122.43558333333334</v>
      </c>
      <c r="AF199" s="44">
        <f t="shared" si="264"/>
        <v>122.43558333333334</v>
      </c>
      <c r="AG199" s="44"/>
      <c r="AH199" s="44"/>
      <c r="AI199" s="44"/>
      <c r="AJ199" s="44"/>
      <c r="AK199" s="44"/>
      <c r="AL199" s="44"/>
      <c r="AM199" s="44"/>
      <c r="AN199" s="44"/>
      <c r="AO199" s="44">
        <f t="shared" si="252"/>
        <v>14692.269999999993</v>
      </c>
      <c r="AP199" s="44">
        <f t="shared" si="250"/>
        <v>0</v>
      </c>
    </row>
    <row r="200" spans="1:56" ht="15.75" hidden="1" thickBot="1" x14ac:dyDescent="0.3">
      <c r="A200" s="34">
        <v>38841</v>
      </c>
      <c r="B200" s="35" t="s">
        <v>275</v>
      </c>
      <c r="C200" s="35" t="s">
        <v>276</v>
      </c>
      <c r="D200" s="38">
        <v>20300</v>
      </c>
      <c r="E200" s="38">
        <v>1184.1666666666665</v>
      </c>
      <c r="F200" s="38">
        <v>3214.1666666666661</v>
      </c>
      <c r="G200" s="38">
        <v>5244.166666666667</v>
      </c>
      <c r="H200" s="38">
        <v>7274.1666666666706</v>
      </c>
      <c r="I200" s="38">
        <v>9304.1666666666679</v>
      </c>
      <c r="J200" s="38">
        <v>11334.166666666661</v>
      </c>
      <c r="K200" s="38">
        <v>13364.166666666661</v>
      </c>
      <c r="L200" s="38">
        <v>15394.166666666661</v>
      </c>
      <c r="M200" s="40">
        <v>17424.166666666661</v>
      </c>
      <c r="N200" s="40">
        <v>4905.83</v>
      </c>
      <c r="O200" s="101">
        <f>+($D$200*10%)/12</f>
        <v>169.16666666666666</v>
      </c>
      <c r="P200" s="40">
        <f t="shared" ref="P200:Z200" si="265">+($D$200*10%)/12</f>
        <v>169.16666666666666</v>
      </c>
      <c r="Q200" s="40">
        <f t="shared" si="265"/>
        <v>169.16666666666666</v>
      </c>
      <c r="R200" s="40">
        <f t="shared" si="265"/>
        <v>169.16666666666666</v>
      </c>
      <c r="S200" s="40">
        <f t="shared" si="265"/>
        <v>169.16666666666666</v>
      </c>
      <c r="T200" s="40">
        <f t="shared" si="265"/>
        <v>169.16666666666666</v>
      </c>
      <c r="U200" s="40">
        <f t="shared" si="265"/>
        <v>169.16666666666666</v>
      </c>
      <c r="V200" s="40">
        <f t="shared" si="265"/>
        <v>169.16666666666666</v>
      </c>
      <c r="W200" s="40">
        <f t="shared" si="265"/>
        <v>169.16666666666666</v>
      </c>
      <c r="X200" s="40">
        <f t="shared" si="265"/>
        <v>169.16666666666666</v>
      </c>
      <c r="Y200" s="40">
        <f t="shared" si="265"/>
        <v>169.16666666666666</v>
      </c>
      <c r="Z200" s="40">
        <f t="shared" si="265"/>
        <v>169.16666666666666</v>
      </c>
      <c r="AA200" s="42">
        <f t="shared" si="248"/>
        <v>19454.166666666661</v>
      </c>
      <c r="AB200" s="42">
        <v>845.8333333333394</v>
      </c>
      <c r="AC200" s="44">
        <f>+($D$200*10%)/12</f>
        <v>169.16666666666666</v>
      </c>
      <c r="AD200" s="44">
        <f t="shared" ref="AD200:AG200" si="266">+($D$200*10%)/12</f>
        <v>169.16666666666666</v>
      </c>
      <c r="AE200" s="44">
        <f t="shared" si="266"/>
        <v>169.16666666666666</v>
      </c>
      <c r="AF200" s="44">
        <f t="shared" si="266"/>
        <v>169.16666666666666</v>
      </c>
      <c r="AG200" s="44">
        <f t="shared" si="266"/>
        <v>169.16666666666666</v>
      </c>
      <c r="AH200" s="44"/>
      <c r="AI200" s="44"/>
      <c r="AJ200" s="44"/>
      <c r="AK200" s="44"/>
      <c r="AL200" s="44"/>
      <c r="AM200" s="44"/>
      <c r="AN200" s="44"/>
      <c r="AO200" s="44">
        <f t="shared" si="252"/>
        <v>20299.999999999993</v>
      </c>
      <c r="AP200" s="44">
        <f t="shared" si="250"/>
        <v>0</v>
      </c>
    </row>
    <row r="201" spans="1:56" ht="15.75" hidden="1" thickBot="1" x14ac:dyDescent="0.3">
      <c r="A201" s="34">
        <v>38867</v>
      </c>
      <c r="B201" s="35" t="s">
        <v>277</v>
      </c>
      <c r="C201" s="35" t="s">
        <v>278</v>
      </c>
      <c r="D201" s="38">
        <v>86956.52</v>
      </c>
      <c r="E201" s="38">
        <v>5072.4636666666665</v>
      </c>
      <c r="F201" s="38">
        <v>13768.115666666672</v>
      </c>
      <c r="G201" s="38">
        <v>22463.767666666667</v>
      </c>
      <c r="H201" s="38">
        <v>31159.419666666654</v>
      </c>
      <c r="I201" s="38">
        <v>39855.071666666678</v>
      </c>
      <c r="J201" s="38">
        <v>48550.723666666709</v>
      </c>
      <c r="K201" s="38">
        <v>57246.37566666671</v>
      </c>
      <c r="L201" s="38">
        <v>65942.027666666705</v>
      </c>
      <c r="M201" s="40">
        <v>74637.679666666707</v>
      </c>
      <c r="N201" s="40">
        <v>21014.488000000012</v>
      </c>
      <c r="O201" s="101">
        <f>+($D$201*10%)/12</f>
        <v>724.63766666666663</v>
      </c>
      <c r="P201" s="40">
        <f t="shared" ref="P201:Z201" si="267">+($D$201*10%)/12</f>
        <v>724.63766666666663</v>
      </c>
      <c r="Q201" s="40">
        <f t="shared" si="267"/>
        <v>724.63766666666663</v>
      </c>
      <c r="R201" s="40">
        <f t="shared" si="267"/>
        <v>724.63766666666663</v>
      </c>
      <c r="S201" s="40">
        <f t="shared" si="267"/>
        <v>724.63766666666663</v>
      </c>
      <c r="T201" s="40">
        <f t="shared" si="267"/>
        <v>724.63766666666663</v>
      </c>
      <c r="U201" s="40">
        <f t="shared" si="267"/>
        <v>724.63766666666663</v>
      </c>
      <c r="V201" s="40">
        <f t="shared" si="267"/>
        <v>724.63766666666663</v>
      </c>
      <c r="W201" s="40">
        <f t="shared" si="267"/>
        <v>724.63766666666663</v>
      </c>
      <c r="X201" s="40">
        <f t="shared" si="267"/>
        <v>724.63766666666663</v>
      </c>
      <c r="Y201" s="40">
        <f t="shared" si="267"/>
        <v>724.63766666666663</v>
      </c>
      <c r="Z201" s="40">
        <f t="shared" si="267"/>
        <v>724.63766666666663</v>
      </c>
      <c r="AA201" s="42">
        <f t="shared" si="248"/>
        <v>83333.331666666709</v>
      </c>
      <c r="AB201" s="42">
        <v>3623.1883333332953</v>
      </c>
      <c r="AC201" s="44">
        <f>+($D$201*10%)/12</f>
        <v>724.63766666666663</v>
      </c>
      <c r="AD201" s="44">
        <f t="shared" ref="AD201:AG201" si="268">+($D$201*10%)/12</f>
        <v>724.63766666666663</v>
      </c>
      <c r="AE201" s="44">
        <f t="shared" si="268"/>
        <v>724.63766666666663</v>
      </c>
      <c r="AF201" s="44">
        <f t="shared" si="268"/>
        <v>724.63766666666663</v>
      </c>
      <c r="AG201" s="44">
        <f t="shared" si="268"/>
        <v>724.63766666666663</v>
      </c>
      <c r="AH201" s="44"/>
      <c r="AI201" s="44"/>
      <c r="AJ201" s="44"/>
      <c r="AK201" s="44"/>
      <c r="AL201" s="44"/>
      <c r="AM201" s="44"/>
      <c r="AN201" s="44"/>
      <c r="AO201" s="44">
        <f t="shared" si="252"/>
        <v>86956.520000000048</v>
      </c>
      <c r="AP201" s="44">
        <f t="shared" si="250"/>
        <v>0</v>
      </c>
    </row>
    <row r="202" spans="1:56" ht="15.75" hidden="1" thickBot="1" x14ac:dyDescent="0.3">
      <c r="A202" s="34">
        <v>38868</v>
      </c>
      <c r="B202" s="35" t="s">
        <v>279</v>
      </c>
      <c r="C202" s="35" t="s">
        <v>272</v>
      </c>
      <c r="D202" s="38">
        <v>26086.959999999999</v>
      </c>
      <c r="E202" s="38">
        <v>1521.7393333333332</v>
      </c>
      <c r="F202" s="38">
        <v>4130.4353333333338</v>
      </c>
      <c r="G202" s="38">
        <v>6739.1313333333301</v>
      </c>
      <c r="H202" s="38">
        <v>9347.8273333333273</v>
      </c>
      <c r="I202" s="38">
        <v>11956.523333333324</v>
      </c>
      <c r="J202" s="38">
        <v>14565.21933333332</v>
      </c>
      <c r="K202" s="38">
        <v>17173.91533333332</v>
      </c>
      <c r="L202" s="38">
        <v>19782.61133333332</v>
      </c>
      <c r="M202" s="40">
        <v>22391.30733333332</v>
      </c>
      <c r="N202" s="40">
        <v>6304.344000000001</v>
      </c>
      <c r="O202" s="101">
        <f>+($D$202*10%)/12</f>
        <v>217.39133333333334</v>
      </c>
      <c r="P202" s="40">
        <f t="shared" ref="P202:Z202" si="269">+($D$202*10%)/12</f>
        <v>217.39133333333334</v>
      </c>
      <c r="Q202" s="40">
        <f t="shared" si="269"/>
        <v>217.39133333333334</v>
      </c>
      <c r="R202" s="40">
        <f t="shared" si="269"/>
        <v>217.39133333333334</v>
      </c>
      <c r="S202" s="40">
        <f t="shared" si="269"/>
        <v>217.39133333333334</v>
      </c>
      <c r="T202" s="40">
        <f t="shared" si="269"/>
        <v>217.39133333333334</v>
      </c>
      <c r="U202" s="40">
        <f t="shared" si="269"/>
        <v>217.39133333333334</v>
      </c>
      <c r="V202" s="40">
        <f t="shared" si="269"/>
        <v>217.39133333333334</v>
      </c>
      <c r="W202" s="40">
        <f t="shared" si="269"/>
        <v>217.39133333333334</v>
      </c>
      <c r="X202" s="40">
        <f t="shared" si="269"/>
        <v>217.39133333333334</v>
      </c>
      <c r="Y202" s="40">
        <f t="shared" si="269"/>
        <v>217.39133333333334</v>
      </c>
      <c r="Z202" s="40">
        <f t="shared" si="269"/>
        <v>217.39133333333334</v>
      </c>
      <c r="AA202" s="42">
        <f t="shared" si="248"/>
        <v>25000.003333333319</v>
      </c>
      <c r="AB202" s="42">
        <v>1086.9566666666797</v>
      </c>
      <c r="AC202" s="44">
        <f>+($D$202*10%)/12</f>
        <v>217.39133333333334</v>
      </c>
      <c r="AD202" s="44">
        <f t="shared" ref="AD202:AG202" si="270">+($D$202*10%)/12</f>
        <v>217.39133333333334</v>
      </c>
      <c r="AE202" s="44">
        <f t="shared" si="270"/>
        <v>217.39133333333334</v>
      </c>
      <c r="AF202" s="44">
        <f t="shared" si="270"/>
        <v>217.39133333333334</v>
      </c>
      <c r="AG202" s="44">
        <f t="shared" si="270"/>
        <v>217.39133333333334</v>
      </c>
      <c r="AH202" s="44"/>
      <c r="AI202" s="44"/>
      <c r="AJ202" s="44"/>
      <c r="AK202" s="44"/>
      <c r="AL202" s="44"/>
      <c r="AM202" s="44"/>
      <c r="AN202" s="44"/>
      <c r="AO202" s="44">
        <f t="shared" si="252"/>
        <v>26086.959999999985</v>
      </c>
      <c r="AP202" s="44">
        <f t="shared" si="250"/>
        <v>0</v>
      </c>
    </row>
    <row r="203" spans="1:56" ht="15.75" hidden="1" thickBot="1" x14ac:dyDescent="0.3">
      <c r="A203" s="34">
        <v>38895</v>
      </c>
      <c r="B203" s="35" t="s">
        <v>280</v>
      </c>
      <c r="C203" s="35" t="s">
        <v>281</v>
      </c>
      <c r="D203" s="38">
        <v>5800</v>
      </c>
      <c r="E203" s="38">
        <v>290</v>
      </c>
      <c r="F203" s="38">
        <v>870</v>
      </c>
      <c r="G203" s="38">
        <v>1450</v>
      </c>
      <c r="H203" s="38">
        <v>2030</v>
      </c>
      <c r="I203" s="38">
        <v>2610</v>
      </c>
      <c r="J203" s="38">
        <v>3190</v>
      </c>
      <c r="K203" s="38">
        <v>3770</v>
      </c>
      <c r="L203" s="38">
        <v>4350</v>
      </c>
      <c r="M203" s="40">
        <v>4930</v>
      </c>
      <c r="N203" s="40">
        <v>1450</v>
      </c>
      <c r="O203" s="101">
        <f>+($D$203*10%)/12</f>
        <v>48.333333333333336</v>
      </c>
      <c r="P203" s="40">
        <f t="shared" ref="P203:Z203" si="271">+($D$203*10%)/12</f>
        <v>48.333333333333336</v>
      </c>
      <c r="Q203" s="40">
        <f t="shared" si="271"/>
        <v>48.333333333333336</v>
      </c>
      <c r="R203" s="40">
        <f t="shared" si="271"/>
        <v>48.333333333333336</v>
      </c>
      <c r="S203" s="40">
        <f t="shared" si="271"/>
        <v>48.333333333333336</v>
      </c>
      <c r="T203" s="40">
        <f t="shared" si="271"/>
        <v>48.333333333333336</v>
      </c>
      <c r="U203" s="40">
        <f t="shared" si="271"/>
        <v>48.333333333333336</v>
      </c>
      <c r="V203" s="40">
        <f t="shared" si="271"/>
        <v>48.333333333333336</v>
      </c>
      <c r="W203" s="40">
        <f t="shared" si="271"/>
        <v>48.333333333333336</v>
      </c>
      <c r="X203" s="40">
        <f t="shared" si="271"/>
        <v>48.333333333333336</v>
      </c>
      <c r="Y203" s="40">
        <f t="shared" si="271"/>
        <v>48.333333333333336</v>
      </c>
      <c r="Z203" s="40">
        <f t="shared" si="271"/>
        <v>48.333333333333336</v>
      </c>
      <c r="AA203" s="42">
        <f t="shared" si="248"/>
        <v>5510</v>
      </c>
      <c r="AB203" s="42">
        <v>290</v>
      </c>
      <c r="AC203" s="44">
        <f>+($D$203*10%)/12</f>
        <v>48.333333333333336</v>
      </c>
      <c r="AD203" s="44">
        <f t="shared" ref="AD203:AH203" si="272">+($D$203*10%)/12</f>
        <v>48.333333333333336</v>
      </c>
      <c r="AE203" s="44">
        <f t="shared" si="272"/>
        <v>48.333333333333336</v>
      </c>
      <c r="AF203" s="44">
        <f t="shared" si="272"/>
        <v>48.333333333333336</v>
      </c>
      <c r="AG203" s="44">
        <f t="shared" si="272"/>
        <v>48.333333333333336</v>
      </c>
      <c r="AH203" s="44">
        <f t="shared" si="272"/>
        <v>48.333333333333336</v>
      </c>
      <c r="AI203" s="44"/>
      <c r="AJ203" s="44"/>
      <c r="AK203" s="44"/>
      <c r="AL203" s="44"/>
      <c r="AM203" s="44"/>
      <c r="AN203" s="44"/>
      <c r="AO203" s="44">
        <f t="shared" si="252"/>
        <v>5800</v>
      </c>
      <c r="AP203" s="44">
        <f t="shared" si="250"/>
        <v>0</v>
      </c>
    </row>
    <row r="204" spans="1:56" ht="15.75" hidden="1" thickBot="1" x14ac:dyDescent="0.3">
      <c r="A204" s="34">
        <v>38895</v>
      </c>
      <c r="B204" s="35" t="s">
        <v>282</v>
      </c>
      <c r="C204" s="35" t="s">
        <v>283</v>
      </c>
      <c r="D204" s="38">
        <v>12129.65</v>
      </c>
      <c r="E204" s="38">
        <v>606.48249999999996</v>
      </c>
      <c r="F204" s="38">
        <v>1819.4475</v>
      </c>
      <c r="G204" s="38">
        <v>3032.4124999999999</v>
      </c>
      <c r="H204" s="38">
        <v>4245.3774999999996</v>
      </c>
      <c r="I204" s="38">
        <v>5458.3424999999997</v>
      </c>
      <c r="J204" s="38">
        <v>6671.3074999999999</v>
      </c>
      <c r="K204" s="38">
        <v>7884.2725</v>
      </c>
      <c r="L204" s="38">
        <v>9097.2374999999993</v>
      </c>
      <c r="M204" s="40">
        <v>10310.202499999999</v>
      </c>
      <c r="N204" s="40">
        <v>3032.4149999999991</v>
      </c>
      <c r="O204" s="101">
        <f>+($D$204*10%)/12</f>
        <v>101.08041666666666</v>
      </c>
      <c r="P204" s="40">
        <f t="shared" ref="P204:Z204" si="273">+($D$204*10%)/12</f>
        <v>101.08041666666666</v>
      </c>
      <c r="Q204" s="40">
        <f t="shared" si="273"/>
        <v>101.08041666666666</v>
      </c>
      <c r="R204" s="40">
        <f t="shared" si="273"/>
        <v>101.08041666666666</v>
      </c>
      <c r="S204" s="40">
        <f t="shared" si="273"/>
        <v>101.08041666666666</v>
      </c>
      <c r="T204" s="40">
        <f t="shared" si="273"/>
        <v>101.08041666666666</v>
      </c>
      <c r="U204" s="40">
        <f t="shared" si="273"/>
        <v>101.08041666666666</v>
      </c>
      <c r="V204" s="40">
        <f t="shared" si="273"/>
        <v>101.08041666666666</v>
      </c>
      <c r="W204" s="40">
        <f t="shared" si="273"/>
        <v>101.08041666666666</v>
      </c>
      <c r="X204" s="40">
        <f t="shared" si="273"/>
        <v>101.08041666666666</v>
      </c>
      <c r="Y204" s="40">
        <f t="shared" si="273"/>
        <v>101.08041666666666</v>
      </c>
      <c r="Z204" s="40">
        <f t="shared" si="273"/>
        <v>101.08041666666666</v>
      </c>
      <c r="AA204" s="42">
        <f t="shared" si="248"/>
        <v>11523.1675</v>
      </c>
      <c r="AB204" s="42">
        <v>606.48250000000007</v>
      </c>
      <c r="AC204" s="44">
        <f>+($D$204*10%)/12</f>
        <v>101.08041666666666</v>
      </c>
      <c r="AD204" s="44">
        <f t="shared" ref="AD204:AH204" si="274">+($D$204*10%)/12</f>
        <v>101.08041666666666</v>
      </c>
      <c r="AE204" s="44">
        <f t="shared" si="274"/>
        <v>101.08041666666666</v>
      </c>
      <c r="AF204" s="44">
        <f t="shared" si="274"/>
        <v>101.08041666666666</v>
      </c>
      <c r="AG204" s="44">
        <f t="shared" si="274"/>
        <v>101.08041666666666</v>
      </c>
      <c r="AH204" s="44">
        <f t="shared" si="274"/>
        <v>101.08041666666666</v>
      </c>
      <c r="AI204" s="44"/>
      <c r="AJ204" s="44"/>
      <c r="AK204" s="44"/>
      <c r="AL204" s="44"/>
      <c r="AM204" s="44"/>
      <c r="AN204" s="44"/>
      <c r="AO204" s="44">
        <f t="shared" si="252"/>
        <v>12129.65</v>
      </c>
      <c r="AP204" s="44">
        <f t="shared" si="250"/>
        <v>0</v>
      </c>
    </row>
    <row r="205" spans="1:56" ht="15.75" hidden="1" thickBot="1" x14ac:dyDescent="0.3">
      <c r="A205" s="34">
        <v>39030</v>
      </c>
      <c r="B205" s="35" t="s">
        <v>284</v>
      </c>
      <c r="C205" s="35" t="s">
        <v>285</v>
      </c>
      <c r="D205" s="38">
        <v>121739.13</v>
      </c>
      <c r="E205" s="38">
        <v>1014.49275</v>
      </c>
      <c r="F205" s="38">
        <v>13188.405749999998</v>
      </c>
      <c r="G205" s="38">
        <v>25362.318750000006</v>
      </c>
      <c r="H205" s="38">
        <v>37536.231750000006</v>
      </c>
      <c r="I205" s="38">
        <v>49710.144749999978</v>
      </c>
      <c r="J205" s="38">
        <v>61884.057749999949</v>
      </c>
      <c r="K205" s="38">
        <v>74057.970749999949</v>
      </c>
      <c r="L205" s="38">
        <v>86231.88374999995</v>
      </c>
      <c r="M205" s="40">
        <v>98405.79674999995</v>
      </c>
      <c r="N205" s="40">
        <v>35507.247000000003</v>
      </c>
      <c r="O205" s="101">
        <f>+($D$205*10%)/12</f>
        <v>1014.49275</v>
      </c>
      <c r="P205" s="40">
        <f t="shared" ref="P205:Z205" si="275">+($D$205*10%)/12</f>
        <v>1014.49275</v>
      </c>
      <c r="Q205" s="40">
        <f t="shared" si="275"/>
        <v>1014.49275</v>
      </c>
      <c r="R205" s="40">
        <f t="shared" si="275"/>
        <v>1014.49275</v>
      </c>
      <c r="S205" s="40">
        <f t="shared" si="275"/>
        <v>1014.49275</v>
      </c>
      <c r="T205" s="40">
        <f t="shared" si="275"/>
        <v>1014.49275</v>
      </c>
      <c r="U205" s="40">
        <f t="shared" si="275"/>
        <v>1014.49275</v>
      </c>
      <c r="V205" s="40">
        <f t="shared" si="275"/>
        <v>1014.49275</v>
      </c>
      <c r="W205" s="40">
        <f t="shared" si="275"/>
        <v>1014.49275</v>
      </c>
      <c r="X205" s="40">
        <f t="shared" si="275"/>
        <v>1014.49275</v>
      </c>
      <c r="Y205" s="40">
        <f t="shared" si="275"/>
        <v>1014.49275</v>
      </c>
      <c r="Z205" s="40">
        <f t="shared" si="275"/>
        <v>1014.49275</v>
      </c>
      <c r="AA205" s="42">
        <f t="shared" si="248"/>
        <v>110579.70974999995</v>
      </c>
      <c r="AB205" s="42">
        <v>11159.420250000054</v>
      </c>
      <c r="AC205" s="44">
        <f>+($D$205*10%)/12</f>
        <v>1014.49275</v>
      </c>
      <c r="AD205" s="44">
        <f t="shared" ref="AD205:AL205" si="276">+($D$205*10%)/12</f>
        <v>1014.49275</v>
      </c>
      <c r="AE205" s="44">
        <f t="shared" si="276"/>
        <v>1014.49275</v>
      </c>
      <c r="AF205" s="44">
        <f t="shared" si="276"/>
        <v>1014.49275</v>
      </c>
      <c r="AG205" s="44">
        <f t="shared" si="276"/>
        <v>1014.49275</v>
      </c>
      <c r="AH205" s="44">
        <f t="shared" si="276"/>
        <v>1014.49275</v>
      </c>
      <c r="AI205" s="44">
        <f>+($D$205*10%)/12</f>
        <v>1014.49275</v>
      </c>
      <c r="AJ205" s="44">
        <f t="shared" si="276"/>
        <v>1014.49275</v>
      </c>
      <c r="AK205" s="44">
        <f>+($D$205*10%)/12</f>
        <v>1014.49275</v>
      </c>
      <c r="AL205" s="44">
        <f t="shared" si="276"/>
        <v>1014.49275</v>
      </c>
      <c r="AM205" s="44">
        <f>+($D$205*10%)/12</f>
        <v>1014.49275</v>
      </c>
      <c r="AN205" s="44"/>
      <c r="AO205" s="44">
        <f t="shared" si="252"/>
        <v>121739.12999999995</v>
      </c>
      <c r="AP205" s="44">
        <f t="shared" si="250"/>
        <v>0</v>
      </c>
    </row>
    <row r="206" spans="1:56" ht="15.75" hidden="1" thickBot="1" x14ac:dyDescent="0.3">
      <c r="A206" s="34">
        <v>39058</v>
      </c>
      <c r="B206" s="35" t="s">
        <v>286</v>
      </c>
      <c r="C206" s="35" t="s">
        <v>287</v>
      </c>
      <c r="D206" s="38">
        <v>44347.83</v>
      </c>
      <c r="E206" s="38">
        <v>0</v>
      </c>
      <c r="F206" s="38">
        <v>4434.7830000000004</v>
      </c>
      <c r="G206" s="38">
        <v>8869.5659999999971</v>
      </c>
      <c r="H206" s="38">
        <v>13304.348999999993</v>
      </c>
      <c r="I206" s="38">
        <v>17739.131999999991</v>
      </c>
      <c r="J206" s="38">
        <v>22173.914999999986</v>
      </c>
      <c r="K206" s="38">
        <v>26608.697999999986</v>
      </c>
      <c r="L206" s="38">
        <v>31043.480999999985</v>
      </c>
      <c r="M206" s="40">
        <v>35478.263999999988</v>
      </c>
      <c r="N206" s="40">
        <v>13304.347000000002</v>
      </c>
      <c r="O206" s="101">
        <f>+($D$206*10%)/12</f>
        <v>369.56525000000005</v>
      </c>
      <c r="P206" s="40">
        <f t="shared" ref="P206:Z206" si="277">+($D$206*10%)/12</f>
        <v>369.56525000000005</v>
      </c>
      <c r="Q206" s="40">
        <f t="shared" si="277"/>
        <v>369.56525000000005</v>
      </c>
      <c r="R206" s="40">
        <f t="shared" si="277"/>
        <v>369.56525000000005</v>
      </c>
      <c r="S206" s="40">
        <f t="shared" si="277"/>
        <v>369.56525000000005</v>
      </c>
      <c r="T206" s="40">
        <f t="shared" si="277"/>
        <v>369.56525000000005</v>
      </c>
      <c r="U206" s="40">
        <f t="shared" si="277"/>
        <v>369.56525000000005</v>
      </c>
      <c r="V206" s="40">
        <f t="shared" si="277"/>
        <v>369.56525000000005</v>
      </c>
      <c r="W206" s="40">
        <f t="shared" si="277"/>
        <v>369.56525000000005</v>
      </c>
      <c r="X206" s="40">
        <f t="shared" si="277"/>
        <v>369.56525000000005</v>
      </c>
      <c r="Y206" s="40">
        <f t="shared" si="277"/>
        <v>369.56525000000005</v>
      </c>
      <c r="Z206" s="40">
        <f t="shared" si="277"/>
        <v>369.56525000000005</v>
      </c>
      <c r="AA206" s="42">
        <f t="shared" si="248"/>
        <v>39913.046999999991</v>
      </c>
      <c r="AB206" s="42">
        <v>4434.7830000000104</v>
      </c>
      <c r="AC206" s="44">
        <f>+($D$206*10%)/12</f>
        <v>369.56525000000005</v>
      </c>
      <c r="AD206" s="44">
        <f t="shared" ref="AD206:AN206" si="278">+($D$206*10%)/12</f>
        <v>369.56525000000005</v>
      </c>
      <c r="AE206" s="44">
        <f t="shared" si="278"/>
        <v>369.56525000000005</v>
      </c>
      <c r="AF206" s="44">
        <f t="shared" si="278"/>
        <v>369.56525000000005</v>
      </c>
      <c r="AG206" s="44">
        <f t="shared" si="278"/>
        <v>369.56525000000005</v>
      </c>
      <c r="AH206" s="44">
        <f t="shared" si="278"/>
        <v>369.56525000000005</v>
      </c>
      <c r="AI206" s="44">
        <f t="shared" si="278"/>
        <v>369.56525000000005</v>
      </c>
      <c r="AJ206" s="44">
        <f t="shared" si="278"/>
        <v>369.56525000000005</v>
      </c>
      <c r="AK206" s="44">
        <f t="shared" si="278"/>
        <v>369.56525000000005</v>
      </c>
      <c r="AL206" s="44">
        <f t="shared" si="278"/>
        <v>369.56525000000005</v>
      </c>
      <c r="AM206" s="44">
        <f t="shared" si="278"/>
        <v>369.56525000000005</v>
      </c>
      <c r="AN206" s="44">
        <f t="shared" si="278"/>
        <v>369.56525000000005</v>
      </c>
      <c r="AO206" s="44">
        <f t="shared" si="252"/>
        <v>44347.829999999994</v>
      </c>
      <c r="AP206" s="44">
        <f t="shared" si="250"/>
        <v>0</v>
      </c>
    </row>
    <row r="207" spans="1:56" ht="15.75" hidden="1" thickBot="1" x14ac:dyDescent="0.3">
      <c r="A207" s="136">
        <v>39064</v>
      </c>
      <c r="B207" s="137" t="s">
        <v>288</v>
      </c>
      <c r="C207" s="137" t="s">
        <v>289</v>
      </c>
      <c r="D207" s="138">
        <v>18570</v>
      </c>
      <c r="E207" s="139"/>
      <c r="F207" s="138">
        <v>1857</v>
      </c>
      <c r="G207" s="138">
        <v>3714</v>
      </c>
      <c r="H207" s="138">
        <v>5571</v>
      </c>
      <c r="I207" s="138">
        <v>7428</v>
      </c>
      <c r="J207" s="138">
        <v>9285</v>
      </c>
      <c r="K207" s="138">
        <v>11142</v>
      </c>
      <c r="L207" s="138">
        <v>12999</v>
      </c>
      <c r="M207" s="140">
        <v>14856</v>
      </c>
      <c r="N207" s="140">
        <v>5571</v>
      </c>
      <c r="O207" s="141">
        <f>+($D$207*10%)/12</f>
        <v>154.75</v>
      </c>
      <c r="P207" s="140">
        <f t="shared" ref="P207:Z207" si="279">+($D$207*10%)/12</f>
        <v>154.75</v>
      </c>
      <c r="Q207" s="140">
        <f t="shared" si="279"/>
        <v>154.75</v>
      </c>
      <c r="R207" s="140">
        <f t="shared" si="279"/>
        <v>154.75</v>
      </c>
      <c r="S207" s="140">
        <f t="shared" si="279"/>
        <v>154.75</v>
      </c>
      <c r="T207" s="140">
        <f t="shared" si="279"/>
        <v>154.75</v>
      </c>
      <c r="U207" s="140">
        <f t="shared" si="279"/>
        <v>154.75</v>
      </c>
      <c r="V207" s="140">
        <f t="shared" si="279"/>
        <v>154.75</v>
      </c>
      <c r="W207" s="140">
        <f t="shared" si="279"/>
        <v>154.75</v>
      </c>
      <c r="X207" s="140">
        <f t="shared" si="279"/>
        <v>154.75</v>
      </c>
      <c r="Y207" s="140">
        <f t="shared" si="279"/>
        <v>154.75</v>
      </c>
      <c r="Z207" s="140">
        <f t="shared" si="279"/>
        <v>154.75</v>
      </c>
      <c r="AA207" s="139">
        <f t="shared" si="248"/>
        <v>16713</v>
      </c>
      <c r="AB207" s="139">
        <v>1857</v>
      </c>
      <c r="AC207" s="142">
        <f>+($D$207*10%)/12</f>
        <v>154.75</v>
      </c>
      <c r="AD207" s="142">
        <f t="shared" ref="AD207:AN207" si="280">+($D$207*10%)/12</f>
        <v>154.75</v>
      </c>
      <c r="AE207" s="142">
        <f t="shared" si="280"/>
        <v>154.75</v>
      </c>
      <c r="AF207" s="142">
        <f t="shared" si="280"/>
        <v>154.75</v>
      </c>
      <c r="AG207" s="142">
        <f t="shared" si="280"/>
        <v>154.75</v>
      </c>
      <c r="AH207" s="142">
        <f t="shared" si="280"/>
        <v>154.75</v>
      </c>
      <c r="AI207" s="142">
        <f t="shared" si="280"/>
        <v>154.75</v>
      </c>
      <c r="AJ207" s="142">
        <f t="shared" si="280"/>
        <v>154.75</v>
      </c>
      <c r="AK207" s="142">
        <f t="shared" si="280"/>
        <v>154.75</v>
      </c>
      <c r="AL207" s="142">
        <f t="shared" si="280"/>
        <v>154.75</v>
      </c>
      <c r="AM207" s="142">
        <f t="shared" si="280"/>
        <v>154.75</v>
      </c>
      <c r="AN207" s="142">
        <f t="shared" si="280"/>
        <v>154.75</v>
      </c>
      <c r="AO207" s="142">
        <f t="shared" si="252"/>
        <v>18570</v>
      </c>
      <c r="AP207" s="142">
        <f t="shared" si="250"/>
        <v>0</v>
      </c>
    </row>
    <row r="208" spans="1:56" outlineLevel="1" x14ac:dyDescent="0.25">
      <c r="A208" s="143">
        <v>39100</v>
      </c>
      <c r="B208" s="36" t="s">
        <v>868</v>
      </c>
      <c r="C208" s="24" t="s">
        <v>291</v>
      </c>
      <c r="D208" s="27">
        <v>5400</v>
      </c>
      <c r="E208" s="31"/>
      <c r="F208" s="27">
        <v>495</v>
      </c>
      <c r="G208" s="27">
        <v>1035</v>
      </c>
      <c r="H208" s="27">
        <v>1575</v>
      </c>
      <c r="I208" s="27">
        <v>2115</v>
      </c>
      <c r="J208" s="27">
        <v>2655</v>
      </c>
      <c r="K208" s="27">
        <v>3195</v>
      </c>
      <c r="L208" s="27">
        <v>3735</v>
      </c>
      <c r="M208" s="29">
        <v>4275</v>
      </c>
      <c r="N208" s="29">
        <v>1665</v>
      </c>
      <c r="O208" s="100">
        <f>+($D$208*10%)/12</f>
        <v>45</v>
      </c>
      <c r="P208" s="29">
        <f t="shared" ref="P208:Z208" si="281">+($D$208*10%)/12</f>
        <v>45</v>
      </c>
      <c r="Q208" s="29">
        <f t="shared" si="281"/>
        <v>45</v>
      </c>
      <c r="R208" s="29">
        <f t="shared" si="281"/>
        <v>45</v>
      </c>
      <c r="S208" s="29">
        <f t="shared" si="281"/>
        <v>45</v>
      </c>
      <c r="T208" s="29">
        <f t="shared" si="281"/>
        <v>45</v>
      </c>
      <c r="U208" s="29">
        <f t="shared" si="281"/>
        <v>45</v>
      </c>
      <c r="V208" s="29">
        <f t="shared" si="281"/>
        <v>45</v>
      </c>
      <c r="W208" s="29">
        <f t="shared" si="281"/>
        <v>45</v>
      </c>
      <c r="X208" s="29">
        <f t="shared" si="281"/>
        <v>45</v>
      </c>
      <c r="Y208" s="29">
        <f t="shared" si="281"/>
        <v>45</v>
      </c>
      <c r="Z208" s="29">
        <f t="shared" si="281"/>
        <v>45</v>
      </c>
      <c r="AA208" s="31">
        <f t="shared" si="248"/>
        <v>4815</v>
      </c>
      <c r="AB208" s="31">
        <v>585</v>
      </c>
      <c r="AC208" s="33">
        <f>+($D$208*10%)/12</f>
        <v>45</v>
      </c>
      <c r="AD208" s="33">
        <f t="shared" ref="AD208:AN208" si="282">+($D$208*10%)/12</f>
        <v>45</v>
      </c>
      <c r="AE208" s="33">
        <f t="shared" si="282"/>
        <v>45</v>
      </c>
      <c r="AF208" s="33">
        <f t="shared" si="282"/>
        <v>45</v>
      </c>
      <c r="AG208" s="33">
        <f t="shared" si="282"/>
        <v>45</v>
      </c>
      <c r="AH208" s="33">
        <f t="shared" si="282"/>
        <v>45</v>
      </c>
      <c r="AI208" s="33">
        <f t="shared" si="282"/>
        <v>45</v>
      </c>
      <c r="AJ208" s="33">
        <f t="shared" si="282"/>
        <v>45</v>
      </c>
      <c r="AK208" s="33">
        <f t="shared" si="282"/>
        <v>45</v>
      </c>
      <c r="AL208" s="33">
        <f t="shared" si="282"/>
        <v>45</v>
      </c>
      <c r="AM208" s="33">
        <f t="shared" si="282"/>
        <v>45</v>
      </c>
      <c r="AN208" s="33">
        <f t="shared" si="282"/>
        <v>45</v>
      </c>
      <c r="AO208" s="33">
        <f t="shared" si="252"/>
        <v>5355</v>
      </c>
      <c r="AP208" s="33">
        <f t="shared" si="250"/>
        <v>45</v>
      </c>
      <c r="AQ208" s="33">
        <f t="shared" ref="AQ208" si="283">+($D$208*10%)/12</f>
        <v>45</v>
      </c>
      <c r="AR208" s="132"/>
      <c r="AS208" s="132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33">
        <f>+AO208+SUM(AQ208:BB208)</f>
        <v>5400</v>
      </c>
      <c r="BD208" s="144">
        <f>+D208-BC208</f>
        <v>0</v>
      </c>
    </row>
    <row r="209" spans="1:56" outlineLevel="1" x14ac:dyDescent="0.25">
      <c r="A209" s="145">
        <v>39128</v>
      </c>
      <c r="B209" s="35" t="s">
        <v>292</v>
      </c>
      <c r="C209" s="35" t="s">
        <v>293</v>
      </c>
      <c r="D209" s="38">
        <v>37738.5</v>
      </c>
      <c r="E209" s="42"/>
      <c r="F209" s="38">
        <v>3144.8750000000005</v>
      </c>
      <c r="G209" s="38">
        <v>6918.7250000000022</v>
      </c>
      <c r="H209" s="38">
        <v>10692.574999999997</v>
      </c>
      <c r="I209" s="38">
        <v>14466.424999999988</v>
      </c>
      <c r="J209" s="38">
        <v>18240.27499999998</v>
      </c>
      <c r="K209" s="38">
        <v>22014.124999999982</v>
      </c>
      <c r="L209" s="38">
        <v>25787.974999999984</v>
      </c>
      <c r="M209" s="40">
        <v>29561.824999999986</v>
      </c>
      <c r="N209" s="40">
        <v>11950.519999999997</v>
      </c>
      <c r="O209" s="101">
        <f>+($D$209*10%)/12</f>
        <v>314.48750000000001</v>
      </c>
      <c r="P209" s="40">
        <f t="shared" ref="P209:Z209" si="284">+($D$209*10%)/12</f>
        <v>314.48750000000001</v>
      </c>
      <c r="Q209" s="40">
        <f t="shared" si="284"/>
        <v>314.48750000000001</v>
      </c>
      <c r="R209" s="40">
        <f t="shared" si="284"/>
        <v>314.48750000000001</v>
      </c>
      <c r="S209" s="40">
        <f t="shared" si="284"/>
        <v>314.48750000000001</v>
      </c>
      <c r="T209" s="40">
        <f t="shared" si="284"/>
        <v>314.48750000000001</v>
      </c>
      <c r="U209" s="40">
        <f t="shared" si="284"/>
        <v>314.48750000000001</v>
      </c>
      <c r="V209" s="40">
        <f t="shared" si="284"/>
        <v>314.48750000000001</v>
      </c>
      <c r="W209" s="40">
        <f t="shared" si="284"/>
        <v>314.48750000000001</v>
      </c>
      <c r="X209" s="40">
        <f t="shared" si="284"/>
        <v>314.48750000000001</v>
      </c>
      <c r="Y209" s="40">
        <f t="shared" si="284"/>
        <v>314.48750000000001</v>
      </c>
      <c r="Z209" s="40">
        <f t="shared" si="284"/>
        <v>314.48750000000001</v>
      </c>
      <c r="AA209" s="42">
        <f t="shared" si="248"/>
        <v>33335.674999999988</v>
      </c>
      <c r="AB209" s="42">
        <v>4402.8250000000116</v>
      </c>
      <c r="AC209" s="44">
        <f>+($D$209*10%)/12</f>
        <v>314.48750000000001</v>
      </c>
      <c r="AD209" s="44">
        <f t="shared" ref="AD209:AN209" si="285">+($D$209*10%)/12</f>
        <v>314.48750000000001</v>
      </c>
      <c r="AE209" s="44">
        <f t="shared" si="285"/>
        <v>314.48750000000001</v>
      </c>
      <c r="AF209" s="44">
        <f t="shared" si="285"/>
        <v>314.48750000000001</v>
      </c>
      <c r="AG209" s="44">
        <f t="shared" si="285"/>
        <v>314.48750000000001</v>
      </c>
      <c r="AH209" s="44">
        <f t="shared" si="285"/>
        <v>314.48750000000001</v>
      </c>
      <c r="AI209" s="44">
        <f t="shared" si="285"/>
        <v>314.48750000000001</v>
      </c>
      <c r="AJ209" s="44">
        <f t="shared" si="285"/>
        <v>314.48750000000001</v>
      </c>
      <c r="AK209" s="44">
        <f t="shared" si="285"/>
        <v>314.48750000000001</v>
      </c>
      <c r="AL209" s="44">
        <f t="shared" si="285"/>
        <v>314.48750000000001</v>
      </c>
      <c r="AM209" s="44">
        <f t="shared" si="285"/>
        <v>314.48750000000001</v>
      </c>
      <c r="AN209" s="44">
        <f t="shared" si="285"/>
        <v>314.48750000000001</v>
      </c>
      <c r="AO209" s="44">
        <f t="shared" si="252"/>
        <v>37109.524999999987</v>
      </c>
      <c r="AP209" s="44">
        <f t="shared" si="250"/>
        <v>628.9750000000131</v>
      </c>
      <c r="AQ209" s="44">
        <f t="shared" ref="AQ209:AR209" si="286">+($D$209*10%)/12</f>
        <v>314.48750000000001</v>
      </c>
      <c r="AR209" s="44">
        <f t="shared" si="286"/>
        <v>314.48750000000001</v>
      </c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>
        <f>+AO209+SUM(AQ209:BB209)</f>
        <v>37738.499999999985</v>
      </c>
      <c r="BD209" s="146">
        <f>+D209-BC209</f>
        <v>0</v>
      </c>
    </row>
    <row r="210" spans="1:56" outlineLevel="1" x14ac:dyDescent="0.25">
      <c r="A210" s="145">
        <v>39128</v>
      </c>
      <c r="B210" s="35" t="s">
        <v>294</v>
      </c>
      <c r="C210" s="35" t="s">
        <v>295</v>
      </c>
      <c r="D210" s="38">
        <v>39261.5</v>
      </c>
      <c r="E210" s="42"/>
      <c r="F210" s="38">
        <v>3271.7916666666674</v>
      </c>
      <c r="G210" s="38">
        <v>7197.9416666666684</v>
      </c>
      <c r="H210" s="38">
        <v>11124.091666666669</v>
      </c>
      <c r="I210" s="38">
        <v>15050.24166666667</v>
      </c>
      <c r="J210" s="38">
        <v>18976.391666666659</v>
      </c>
      <c r="K210" s="38">
        <v>22902.541666666661</v>
      </c>
      <c r="L210" s="38">
        <v>26828.691666666662</v>
      </c>
      <c r="M210" s="40">
        <v>30754.841666666664</v>
      </c>
      <c r="N210" s="40">
        <v>12432.809999999998</v>
      </c>
      <c r="O210" s="101">
        <f>+($D$210*10%)/12</f>
        <v>327.17916666666667</v>
      </c>
      <c r="P210" s="40">
        <f t="shared" ref="P210:Z210" si="287">+($D$210*10%)/12</f>
        <v>327.17916666666667</v>
      </c>
      <c r="Q210" s="40">
        <f t="shared" si="287"/>
        <v>327.17916666666667</v>
      </c>
      <c r="R210" s="40">
        <f t="shared" si="287"/>
        <v>327.17916666666667</v>
      </c>
      <c r="S210" s="40">
        <f t="shared" si="287"/>
        <v>327.17916666666667</v>
      </c>
      <c r="T210" s="40">
        <f t="shared" si="287"/>
        <v>327.17916666666667</v>
      </c>
      <c r="U210" s="40">
        <f t="shared" si="287"/>
        <v>327.17916666666667</v>
      </c>
      <c r="V210" s="40">
        <f t="shared" si="287"/>
        <v>327.17916666666667</v>
      </c>
      <c r="W210" s="40">
        <f t="shared" si="287"/>
        <v>327.17916666666667</v>
      </c>
      <c r="X210" s="40">
        <f t="shared" si="287"/>
        <v>327.17916666666667</v>
      </c>
      <c r="Y210" s="40">
        <f t="shared" si="287"/>
        <v>327.17916666666667</v>
      </c>
      <c r="Z210" s="40">
        <f t="shared" si="287"/>
        <v>327.17916666666667</v>
      </c>
      <c r="AA210" s="42">
        <f t="shared" si="248"/>
        <v>34680.991666666661</v>
      </c>
      <c r="AB210" s="42">
        <v>4580.5083333333387</v>
      </c>
      <c r="AC210" s="44">
        <f>+($D$210*10%)/12</f>
        <v>327.17916666666667</v>
      </c>
      <c r="AD210" s="44">
        <f t="shared" ref="AD210:AN210" si="288">+($D$210*10%)/12</f>
        <v>327.17916666666667</v>
      </c>
      <c r="AE210" s="44">
        <f t="shared" si="288"/>
        <v>327.17916666666667</v>
      </c>
      <c r="AF210" s="44">
        <f t="shared" si="288"/>
        <v>327.17916666666667</v>
      </c>
      <c r="AG210" s="44">
        <f t="shared" si="288"/>
        <v>327.17916666666667</v>
      </c>
      <c r="AH210" s="44">
        <f t="shared" si="288"/>
        <v>327.17916666666667</v>
      </c>
      <c r="AI210" s="44">
        <f t="shared" si="288"/>
        <v>327.17916666666667</v>
      </c>
      <c r="AJ210" s="44">
        <f t="shared" si="288"/>
        <v>327.17916666666667</v>
      </c>
      <c r="AK210" s="44">
        <f t="shared" si="288"/>
        <v>327.17916666666667</v>
      </c>
      <c r="AL210" s="44">
        <f t="shared" si="288"/>
        <v>327.17916666666667</v>
      </c>
      <c r="AM210" s="44">
        <f t="shared" si="288"/>
        <v>327.17916666666667</v>
      </c>
      <c r="AN210" s="44">
        <f t="shared" si="288"/>
        <v>327.17916666666667</v>
      </c>
      <c r="AO210" s="44">
        <f t="shared" si="252"/>
        <v>38607.141666666663</v>
      </c>
      <c r="AP210" s="44">
        <f t="shared" si="250"/>
        <v>654.35833333333721</v>
      </c>
      <c r="AQ210" s="44">
        <f t="shared" ref="AQ210:AR210" si="289">+($D$210*10%)/12</f>
        <v>327.17916666666667</v>
      </c>
      <c r="AR210" s="44">
        <f t="shared" si="289"/>
        <v>327.17916666666667</v>
      </c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>
        <f t="shared" ref="BC210:BC270" si="290">+AO210+SUM(AQ210:BB210)</f>
        <v>39261.499999999993</v>
      </c>
      <c r="BD210" s="146">
        <f t="shared" ref="BD210:BD270" si="291">+D210-BC210</f>
        <v>0</v>
      </c>
    </row>
    <row r="211" spans="1:56" outlineLevel="1" x14ac:dyDescent="0.25">
      <c r="A211" s="145">
        <v>39161</v>
      </c>
      <c r="B211" s="35" t="s">
        <v>296</v>
      </c>
      <c r="C211" s="35" t="s">
        <v>297</v>
      </c>
      <c r="D211" s="38">
        <v>7305</v>
      </c>
      <c r="E211" s="38">
        <v>0</v>
      </c>
      <c r="F211" s="38">
        <v>547.875</v>
      </c>
      <c r="G211" s="38">
        <v>1278.375</v>
      </c>
      <c r="H211" s="38">
        <v>2008.875</v>
      </c>
      <c r="I211" s="38">
        <v>2739.375</v>
      </c>
      <c r="J211" s="38">
        <v>3469.875</v>
      </c>
      <c r="K211" s="38">
        <v>4200.375</v>
      </c>
      <c r="L211" s="38">
        <v>4930.875</v>
      </c>
      <c r="M211" s="40">
        <v>5661.375</v>
      </c>
      <c r="N211" s="40">
        <v>2374.12</v>
      </c>
      <c r="O211" s="101">
        <f>+($D$211*10%)/12</f>
        <v>60.875</v>
      </c>
      <c r="P211" s="40">
        <f t="shared" ref="P211:Z211" si="292">+($D$211*10%)/12</f>
        <v>60.875</v>
      </c>
      <c r="Q211" s="40">
        <f t="shared" si="292"/>
        <v>60.875</v>
      </c>
      <c r="R211" s="40">
        <f t="shared" si="292"/>
        <v>60.875</v>
      </c>
      <c r="S211" s="40">
        <f t="shared" si="292"/>
        <v>60.875</v>
      </c>
      <c r="T211" s="40">
        <f t="shared" si="292"/>
        <v>60.875</v>
      </c>
      <c r="U211" s="40">
        <f t="shared" si="292"/>
        <v>60.875</v>
      </c>
      <c r="V211" s="40">
        <f t="shared" si="292"/>
        <v>60.875</v>
      </c>
      <c r="W211" s="40">
        <f t="shared" si="292"/>
        <v>60.875</v>
      </c>
      <c r="X211" s="40">
        <f t="shared" si="292"/>
        <v>60.875</v>
      </c>
      <c r="Y211" s="40">
        <f t="shared" si="292"/>
        <v>60.875</v>
      </c>
      <c r="Z211" s="40">
        <f t="shared" si="292"/>
        <v>60.875</v>
      </c>
      <c r="AA211" s="42">
        <f t="shared" si="248"/>
        <v>6391.875</v>
      </c>
      <c r="AB211" s="42">
        <v>913.125</v>
      </c>
      <c r="AC211" s="44">
        <f>+($D$211*10%)/12</f>
        <v>60.875</v>
      </c>
      <c r="AD211" s="44">
        <f t="shared" ref="AD211:AN211" si="293">+($D$211*10%)/12</f>
        <v>60.875</v>
      </c>
      <c r="AE211" s="44">
        <f t="shared" si="293"/>
        <v>60.875</v>
      </c>
      <c r="AF211" s="44">
        <f t="shared" si="293"/>
        <v>60.875</v>
      </c>
      <c r="AG211" s="44">
        <f t="shared" si="293"/>
        <v>60.875</v>
      </c>
      <c r="AH211" s="44">
        <f t="shared" si="293"/>
        <v>60.875</v>
      </c>
      <c r="AI211" s="44">
        <f t="shared" si="293"/>
        <v>60.875</v>
      </c>
      <c r="AJ211" s="44">
        <f t="shared" si="293"/>
        <v>60.875</v>
      </c>
      <c r="AK211" s="44">
        <f t="shared" si="293"/>
        <v>60.875</v>
      </c>
      <c r="AL211" s="44">
        <f t="shared" si="293"/>
        <v>60.875</v>
      </c>
      <c r="AM211" s="44">
        <f t="shared" si="293"/>
        <v>60.875</v>
      </c>
      <c r="AN211" s="44">
        <f t="shared" si="293"/>
        <v>60.875</v>
      </c>
      <c r="AO211" s="44">
        <f t="shared" si="252"/>
        <v>7122.375</v>
      </c>
      <c r="AP211" s="44">
        <f t="shared" si="250"/>
        <v>182.625</v>
      </c>
      <c r="AQ211" s="44">
        <f t="shared" ref="AQ211:AS211" si="294">+($D$211*10%)/12</f>
        <v>60.875</v>
      </c>
      <c r="AR211" s="44">
        <f t="shared" si="294"/>
        <v>60.875</v>
      </c>
      <c r="AS211" s="44">
        <f t="shared" si="294"/>
        <v>60.875</v>
      </c>
      <c r="AT211" s="44"/>
      <c r="AU211" s="44"/>
      <c r="AV211" s="44"/>
      <c r="AW211" s="44"/>
      <c r="AX211" s="44"/>
      <c r="AY211" s="44"/>
      <c r="AZ211" s="44"/>
      <c r="BA211" s="44"/>
      <c r="BB211" s="44"/>
      <c r="BC211" s="44">
        <f t="shared" si="290"/>
        <v>7305</v>
      </c>
      <c r="BD211" s="146">
        <f t="shared" si="291"/>
        <v>0</v>
      </c>
    </row>
    <row r="212" spans="1:56" outlineLevel="1" x14ac:dyDescent="0.25">
      <c r="A212" s="145">
        <v>39162</v>
      </c>
      <c r="B212" s="35" t="s">
        <v>298</v>
      </c>
      <c r="C212" s="35" t="s">
        <v>299</v>
      </c>
      <c r="D212" s="38">
        <v>1850</v>
      </c>
      <c r="E212" s="38"/>
      <c r="F212" s="38">
        <v>138.75</v>
      </c>
      <c r="G212" s="38">
        <v>323.75</v>
      </c>
      <c r="H212" s="38">
        <v>508.75</v>
      </c>
      <c r="I212" s="38">
        <v>693.75</v>
      </c>
      <c r="J212" s="38">
        <v>878.75</v>
      </c>
      <c r="K212" s="38">
        <v>1063.75</v>
      </c>
      <c r="L212" s="38">
        <v>1248.75</v>
      </c>
      <c r="M212" s="40">
        <v>1433.75</v>
      </c>
      <c r="N212" s="40">
        <v>601.25</v>
      </c>
      <c r="O212" s="101">
        <f>+($D$212*10%)/12</f>
        <v>15.416666666666666</v>
      </c>
      <c r="P212" s="40">
        <f t="shared" ref="P212:Z212" si="295">+($D$212*10%)/12</f>
        <v>15.416666666666666</v>
      </c>
      <c r="Q212" s="40">
        <f t="shared" si="295"/>
        <v>15.416666666666666</v>
      </c>
      <c r="R212" s="40">
        <f t="shared" si="295"/>
        <v>15.416666666666666</v>
      </c>
      <c r="S212" s="40">
        <f t="shared" si="295"/>
        <v>15.416666666666666</v>
      </c>
      <c r="T212" s="40">
        <f t="shared" si="295"/>
        <v>15.416666666666666</v>
      </c>
      <c r="U212" s="40">
        <f t="shared" si="295"/>
        <v>15.416666666666666</v>
      </c>
      <c r="V212" s="40">
        <f t="shared" si="295"/>
        <v>15.416666666666666</v>
      </c>
      <c r="W212" s="40">
        <f t="shared" si="295"/>
        <v>15.416666666666666</v>
      </c>
      <c r="X212" s="40">
        <f t="shared" si="295"/>
        <v>15.416666666666666</v>
      </c>
      <c r="Y212" s="40">
        <f t="shared" si="295"/>
        <v>15.416666666666666</v>
      </c>
      <c r="Z212" s="40">
        <f t="shared" si="295"/>
        <v>15.416666666666666</v>
      </c>
      <c r="AA212" s="42">
        <f t="shared" si="248"/>
        <v>1618.75</v>
      </c>
      <c r="AB212" s="42">
        <v>231.25</v>
      </c>
      <c r="AC212" s="44">
        <f>+($D$212*10%)/12</f>
        <v>15.416666666666666</v>
      </c>
      <c r="AD212" s="44">
        <f t="shared" ref="AD212:AN212" si="296">+($D$212*10%)/12</f>
        <v>15.416666666666666</v>
      </c>
      <c r="AE212" s="44">
        <f t="shared" si="296"/>
        <v>15.416666666666666</v>
      </c>
      <c r="AF212" s="44">
        <f t="shared" si="296"/>
        <v>15.416666666666666</v>
      </c>
      <c r="AG212" s="44">
        <f t="shared" si="296"/>
        <v>15.416666666666666</v>
      </c>
      <c r="AH212" s="44">
        <f t="shared" si="296"/>
        <v>15.416666666666666</v>
      </c>
      <c r="AI212" s="44">
        <f t="shared" si="296"/>
        <v>15.416666666666666</v>
      </c>
      <c r="AJ212" s="44">
        <f t="shared" si="296"/>
        <v>15.416666666666666</v>
      </c>
      <c r="AK212" s="44">
        <f t="shared" si="296"/>
        <v>15.416666666666666</v>
      </c>
      <c r="AL212" s="44">
        <f t="shared" si="296"/>
        <v>15.416666666666666</v>
      </c>
      <c r="AM212" s="44">
        <f t="shared" si="296"/>
        <v>15.416666666666666</v>
      </c>
      <c r="AN212" s="44">
        <f t="shared" si="296"/>
        <v>15.416666666666666</v>
      </c>
      <c r="AO212" s="44">
        <f t="shared" si="252"/>
        <v>1803.75</v>
      </c>
      <c r="AP212" s="44">
        <f t="shared" si="250"/>
        <v>46.25</v>
      </c>
      <c r="AQ212" s="44">
        <f t="shared" ref="AQ212:AS212" si="297">+($D$212*10%)/12</f>
        <v>15.416666666666666</v>
      </c>
      <c r="AR212" s="44">
        <f t="shared" si="297"/>
        <v>15.416666666666666</v>
      </c>
      <c r="AS212" s="44">
        <f t="shared" si="297"/>
        <v>15.416666666666666</v>
      </c>
      <c r="AT212" s="44"/>
      <c r="AU212" s="44"/>
      <c r="AV212" s="44"/>
      <c r="AW212" s="44"/>
      <c r="AX212" s="44"/>
      <c r="AY212" s="44"/>
      <c r="AZ212" s="44"/>
      <c r="BA212" s="44"/>
      <c r="BB212" s="44"/>
      <c r="BC212" s="44">
        <f t="shared" si="290"/>
        <v>1850</v>
      </c>
      <c r="BD212" s="146">
        <f t="shared" si="291"/>
        <v>0</v>
      </c>
    </row>
    <row r="213" spans="1:56" outlineLevel="1" x14ac:dyDescent="0.25">
      <c r="A213" s="145">
        <v>39176</v>
      </c>
      <c r="B213" s="35" t="s">
        <v>300</v>
      </c>
      <c r="C213" s="35" t="s">
        <v>301</v>
      </c>
      <c r="D213" s="38">
        <v>4295</v>
      </c>
      <c r="E213" s="38"/>
      <c r="F213" s="38">
        <v>286.33333333333331</v>
      </c>
      <c r="G213" s="38">
        <v>715.83333333333326</v>
      </c>
      <c r="H213" s="38">
        <v>1145.3333333333333</v>
      </c>
      <c r="I213" s="38">
        <v>1574.8333333333342</v>
      </c>
      <c r="J213" s="38">
        <v>2004.3333333333351</v>
      </c>
      <c r="K213" s="38">
        <v>2433.8333333333353</v>
      </c>
      <c r="L213" s="38">
        <v>2863.3333333333353</v>
      </c>
      <c r="M213" s="40">
        <v>3292.8333333333353</v>
      </c>
      <c r="N213" s="40">
        <v>1431.67</v>
      </c>
      <c r="O213" s="101">
        <f>+($D$213*10%)/12</f>
        <v>35.791666666666664</v>
      </c>
      <c r="P213" s="40">
        <f t="shared" ref="P213:Z213" si="298">+($D$213*10%)/12</f>
        <v>35.791666666666664</v>
      </c>
      <c r="Q213" s="40">
        <f t="shared" si="298"/>
        <v>35.791666666666664</v>
      </c>
      <c r="R213" s="40">
        <f t="shared" si="298"/>
        <v>35.791666666666664</v>
      </c>
      <c r="S213" s="40">
        <f t="shared" si="298"/>
        <v>35.791666666666664</v>
      </c>
      <c r="T213" s="40">
        <f t="shared" si="298"/>
        <v>35.791666666666664</v>
      </c>
      <c r="U213" s="40">
        <f t="shared" si="298"/>
        <v>35.791666666666664</v>
      </c>
      <c r="V213" s="40">
        <f t="shared" si="298"/>
        <v>35.791666666666664</v>
      </c>
      <c r="W213" s="40">
        <f t="shared" si="298"/>
        <v>35.791666666666664</v>
      </c>
      <c r="X213" s="40">
        <f t="shared" si="298"/>
        <v>35.791666666666664</v>
      </c>
      <c r="Y213" s="40">
        <f t="shared" si="298"/>
        <v>35.791666666666664</v>
      </c>
      <c r="Z213" s="40">
        <f t="shared" si="298"/>
        <v>35.791666666666664</v>
      </c>
      <c r="AA213" s="42">
        <f t="shared" si="248"/>
        <v>3722.3333333333353</v>
      </c>
      <c r="AB213" s="42">
        <v>572.6666666666647</v>
      </c>
      <c r="AC213" s="44">
        <f>+($D$213*10%)/12</f>
        <v>35.791666666666664</v>
      </c>
      <c r="AD213" s="44">
        <f t="shared" ref="AD213:AN213" si="299">+($D$213*10%)/12</f>
        <v>35.791666666666664</v>
      </c>
      <c r="AE213" s="44">
        <f t="shared" si="299"/>
        <v>35.791666666666664</v>
      </c>
      <c r="AF213" s="44">
        <f t="shared" si="299"/>
        <v>35.791666666666664</v>
      </c>
      <c r="AG213" s="44">
        <f t="shared" si="299"/>
        <v>35.791666666666664</v>
      </c>
      <c r="AH213" s="44">
        <f t="shared" si="299"/>
        <v>35.791666666666664</v>
      </c>
      <c r="AI213" s="44">
        <f t="shared" si="299"/>
        <v>35.791666666666664</v>
      </c>
      <c r="AJ213" s="44">
        <f t="shared" si="299"/>
        <v>35.791666666666664</v>
      </c>
      <c r="AK213" s="44">
        <f t="shared" si="299"/>
        <v>35.791666666666664</v>
      </c>
      <c r="AL213" s="44">
        <f t="shared" si="299"/>
        <v>35.791666666666664</v>
      </c>
      <c r="AM213" s="44">
        <f t="shared" si="299"/>
        <v>35.791666666666664</v>
      </c>
      <c r="AN213" s="44">
        <f t="shared" si="299"/>
        <v>35.791666666666664</v>
      </c>
      <c r="AO213" s="44">
        <f t="shared" si="252"/>
        <v>4151.8333333333358</v>
      </c>
      <c r="AP213" s="44">
        <f t="shared" si="250"/>
        <v>143.16666666666424</v>
      </c>
      <c r="AQ213" s="44">
        <f t="shared" ref="AQ213:AT213" si="300">+($D$213*10%)/12</f>
        <v>35.791666666666664</v>
      </c>
      <c r="AR213" s="44">
        <f t="shared" si="300"/>
        <v>35.791666666666664</v>
      </c>
      <c r="AS213" s="44">
        <f t="shared" si="300"/>
        <v>35.791666666666664</v>
      </c>
      <c r="AT213" s="44">
        <f t="shared" si="300"/>
        <v>35.791666666666664</v>
      </c>
      <c r="AU213" s="44"/>
      <c r="AV213" s="44"/>
      <c r="AW213" s="44"/>
      <c r="AX213" s="44"/>
      <c r="AY213" s="44"/>
      <c r="AZ213" s="44"/>
      <c r="BA213" s="44"/>
      <c r="BB213" s="44"/>
      <c r="BC213" s="44">
        <f t="shared" si="290"/>
        <v>4295.0000000000027</v>
      </c>
      <c r="BD213" s="146">
        <f t="shared" si="291"/>
        <v>0</v>
      </c>
    </row>
    <row r="214" spans="1:56" outlineLevel="1" x14ac:dyDescent="0.25">
      <c r="A214" s="145">
        <v>39195</v>
      </c>
      <c r="B214" s="35" t="s">
        <v>302</v>
      </c>
      <c r="C214" s="35" t="s">
        <v>303</v>
      </c>
      <c r="D214" s="38">
        <v>1800</v>
      </c>
      <c r="E214" s="38"/>
      <c r="F214" s="38">
        <v>120</v>
      </c>
      <c r="G214" s="38">
        <v>300</v>
      </c>
      <c r="H214" s="38">
        <v>480</v>
      </c>
      <c r="I214" s="38">
        <v>660</v>
      </c>
      <c r="J214" s="38">
        <v>840</v>
      </c>
      <c r="K214" s="38">
        <v>1020</v>
      </c>
      <c r="L214" s="38">
        <v>1200</v>
      </c>
      <c r="M214" s="40">
        <v>1380</v>
      </c>
      <c r="N214" s="40">
        <v>600</v>
      </c>
      <c r="O214" s="101">
        <f>+($D$214*10%)/12</f>
        <v>15</v>
      </c>
      <c r="P214" s="40">
        <f t="shared" ref="P214:Z214" si="301">+($D$214*10%)/12</f>
        <v>15</v>
      </c>
      <c r="Q214" s="40">
        <f t="shared" si="301"/>
        <v>15</v>
      </c>
      <c r="R214" s="40">
        <f t="shared" si="301"/>
        <v>15</v>
      </c>
      <c r="S214" s="40">
        <f t="shared" si="301"/>
        <v>15</v>
      </c>
      <c r="T214" s="40">
        <f t="shared" si="301"/>
        <v>15</v>
      </c>
      <c r="U214" s="40">
        <f t="shared" si="301"/>
        <v>15</v>
      </c>
      <c r="V214" s="40">
        <f t="shared" si="301"/>
        <v>15</v>
      </c>
      <c r="W214" s="40">
        <f t="shared" si="301"/>
        <v>15</v>
      </c>
      <c r="X214" s="40">
        <f t="shared" si="301"/>
        <v>15</v>
      </c>
      <c r="Y214" s="40">
        <f t="shared" si="301"/>
        <v>15</v>
      </c>
      <c r="Z214" s="40">
        <f t="shared" si="301"/>
        <v>15</v>
      </c>
      <c r="AA214" s="42">
        <f t="shared" si="248"/>
        <v>1560</v>
      </c>
      <c r="AB214" s="42">
        <v>240</v>
      </c>
      <c r="AC214" s="44">
        <f>+($D$214*10%)/12</f>
        <v>15</v>
      </c>
      <c r="AD214" s="44">
        <f t="shared" ref="AD214:AN214" si="302">+($D$214*10%)/12</f>
        <v>15</v>
      </c>
      <c r="AE214" s="44">
        <f t="shared" si="302"/>
        <v>15</v>
      </c>
      <c r="AF214" s="44">
        <f t="shared" si="302"/>
        <v>15</v>
      </c>
      <c r="AG214" s="44">
        <f t="shared" si="302"/>
        <v>15</v>
      </c>
      <c r="AH214" s="44">
        <f t="shared" si="302"/>
        <v>15</v>
      </c>
      <c r="AI214" s="44">
        <f t="shared" si="302"/>
        <v>15</v>
      </c>
      <c r="AJ214" s="44">
        <f t="shared" si="302"/>
        <v>15</v>
      </c>
      <c r="AK214" s="44">
        <f t="shared" si="302"/>
        <v>15</v>
      </c>
      <c r="AL214" s="44">
        <f t="shared" si="302"/>
        <v>15</v>
      </c>
      <c r="AM214" s="44">
        <f t="shared" si="302"/>
        <v>15</v>
      </c>
      <c r="AN214" s="44">
        <f t="shared" si="302"/>
        <v>15</v>
      </c>
      <c r="AO214" s="44">
        <f t="shared" si="252"/>
        <v>1740</v>
      </c>
      <c r="AP214" s="44">
        <f t="shared" si="250"/>
        <v>60</v>
      </c>
      <c r="AQ214" s="44">
        <f t="shared" ref="AQ214:AT214" si="303">+($D$214*10%)/12</f>
        <v>15</v>
      </c>
      <c r="AR214" s="44">
        <f t="shared" si="303"/>
        <v>15</v>
      </c>
      <c r="AS214" s="44">
        <f t="shared" si="303"/>
        <v>15</v>
      </c>
      <c r="AT214" s="44">
        <f t="shared" si="303"/>
        <v>15</v>
      </c>
      <c r="AU214" s="44"/>
      <c r="AV214" s="44"/>
      <c r="AW214" s="44"/>
      <c r="AX214" s="44"/>
      <c r="AY214" s="44"/>
      <c r="AZ214" s="44"/>
      <c r="BA214" s="44"/>
      <c r="BB214" s="44"/>
      <c r="BC214" s="44">
        <f t="shared" si="290"/>
        <v>1800</v>
      </c>
      <c r="BD214" s="146">
        <f t="shared" si="291"/>
        <v>0</v>
      </c>
    </row>
    <row r="215" spans="1:56" outlineLevel="1" x14ac:dyDescent="0.25">
      <c r="A215" s="145">
        <v>39205</v>
      </c>
      <c r="B215" s="35" t="s">
        <v>304</v>
      </c>
      <c r="C215" s="35" t="s">
        <v>305</v>
      </c>
      <c r="D215" s="38">
        <v>9155.48</v>
      </c>
      <c r="E215" s="38"/>
      <c r="F215" s="38">
        <v>534.06966666666665</v>
      </c>
      <c r="G215" s="38">
        <v>1449.6176666666665</v>
      </c>
      <c r="H215" s="38">
        <v>2365.1656666666672</v>
      </c>
      <c r="I215" s="38">
        <v>3280.7136666666697</v>
      </c>
      <c r="J215" s="38">
        <v>4196.2616666666718</v>
      </c>
      <c r="K215" s="38">
        <v>5111.8096666666715</v>
      </c>
      <c r="L215" s="38">
        <v>6027.3576666666713</v>
      </c>
      <c r="M215" s="40">
        <v>6942.9056666666711</v>
      </c>
      <c r="N215" s="40">
        <v>3128.1219999999994</v>
      </c>
      <c r="O215" s="101">
        <f>+($D$215*10%)/12</f>
        <v>76.295666666666662</v>
      </c>
      <c r="P215" s="40">
        <f t="shared" ref="P215:Z215" si="304">+($D$215*10%)/12</f>
        <v>76.295666666666662</v>
      </c>
      <c r="Q215" s="40">
        <f t="shared" si="304"/>
        <v>76.295666666666662</v>
      </c>
      <c r="R215" s="40">
        <f t="shared" si="304"/>
        <v>76.295666666666662</v>
      </c>
      <c r="S215" s="40">
        <f t="shared" si="304"/>
        <v>76.295666666666662</v>
      </c>
      <c r="T215" s="40">
        <f t="shared" si="304"/>
        <v>76.295666666666662</v>
      </c>
      <c r="U215" s="40">
        <f t="shared" si="304"/>
        <v>76.295666666666662</v>
      </c>
      <c r="V215" s="40">
        <f t="shared" si="304"/>
        <v>76.295666666666662</v>
      </c>
      <c r="W215" s="40">
        <f t="shared" si="304"/>
        <v>76.295666666666662</v>
      </c>
      <c r="X215" s="40">
        <f t="shared" si="304"/>
        <v>76.295666666666662</v>
      </c>
      <c r="Y215" s="40">
        <f t="shared" si="304"/>
        <v>76.295666666666662</v>
      </c>
      <c r="Z215" s="40">
        <f t="shared" si="304"/>
        <v>76.295666666666662</v>
      </c>
      <c r="AA215" s="42">
        <f t="shared" si="248"/>
        <v>7858.4536666666709</v>
      </c>
      <c r="AB215" s="42">
        <v>1297.0263333333287</v>
      </c>
      <c r="AC215" s="44">
        <f>+($D$215*10%)/12</f>
        <v>76.295666666666662</v>
      </c>
      <c r="AD215" s="44">
        <f t="shared" ref="AD215:AN215" si="305">+($D$215*10%)/12</f>
        <v>76.295666666666662</v>
      </c>
      <c r="AE215" s="44">
        <f t="shared" si="305"/>
        <v>76.295666666666662</v>
      </c>
      <c r="AF215" s="44">
        <f t="shared" si="305"/>
        <v>76.295666666666662</v>
      </c>
      <c r="AG215" s="44">
        <f t="shared" si="305"/>
        <v>76.295666666666662</v>
      </c>
      <c r="AH215" s="44">
        <f t="shared" si="305"/>
        <v>76.295666666666662</v>
      </c>
      <c r="AI215" s="44">
        <f t="shared" si="305"/>
        <v>76.295666666666662</v>
      </c>
      <c r="AJ215" s="44">
        <f t="shared" si="305"/>
        <v>76.295666666666662</v>
      </c>
      <c r="AK215" s="44">
        <f t="shared" si="305"/>
        <v>76.295666666666662</v>
      </c>
      <c r="AL215" s="44">
        <f t="shared" si="305"/>
        <v>76.295666666666662</v>
      </c>
      <c r="AM215" s="44">
        <f t="shared" si="305"/>
        <v>76.295666666666662</v>
      </c>
      <c r="AN215" s="44">
        <f t="shared" si="305"/>
        <v>76.295666666666662</v>
      </c>
      <c r="AO215" s="44">
        <f t="shared" si="252"/>
        <v>8774.0016666666706</v>
      </c>
      <c r="AP215" s="44">
        <f t="shared" si="250"/>
        <v>381.47833333332892</v>
      </c>
      <c r="AQ215" s="44">
        <f t="shared" ref="AQ215:AU215" si="306">+($D$215*10%)/12</f>
        <v>76.295666666666662</v>
      </c>
      <c r="AR215" s="44">
        <f t="shared" si="306"/>
        <v>76.295666666666662</v>
      </c>
      <c r="AS215" s="44">
        <f t="shared" si="306"/>
        <v>76.295666666666662</v>
      </c>
      <c r="AT215" s="44">
        <f t="shared" si="306"/>
        <v>76.295666666666662</v>
      </c>
      <c r="AU215" s="44">
        <f t="shared" si="306"/>
        <v>76.295666666666662</v>
      </c>
      <c r="AV215" s="44"/>
      <c r="AW215" s="44"/>
      <c r="AX215" s="44"/>
      <c r="AY215" s="44"/>
      <c r="AZ215" s="44"/>
      <c r="BA215" s="44"/>
      <c r="BB215" s="44"/>
      <c r="BC215" s="44">
        <f t="shared" si="290"/>
        <v>9155.4800000000032</v>
      </c>
      <c r="BD215" s="146">
        <f t="shared" si="291"/>
        <v>0</v>
      </c>
    </row>
    <row r="216" spans="1:56" outlineLevel="1" x14ac:dyDescent="0.25">
      <c r="A216" s="145">
        <v>39227</v>
      </c>
      <c r="B216" s="35" t="s">
        <v>306</v>
      </c>
      <c r="C216" s="35" t="s">
        <v>307</v>
      </c>
      <c r="D216" s="38">
        <v>2580.87</v>
      </c>
      <c r="E216" s="38"/>
      <c r="F216" s="38">
        <v>150.55074999999999</v>
      </c>
      <c r="G216" s="38">
        <v>408.63774999999998</v>
      </c>
      <c r="H216" s="38">
        <v>666.72474999999997</v>
      </c>
      <c r="I216" s="38">
        <v>924.81174999999996</v>
      </c>
      <c r="J216" s="38">
        <v>1182.8987500000007</v>
      </c>
      <c r="K216" s="38">
        <v>1440.9857500000007</v>
      </c>
      <c r="L216" s="38">
        <v>1699.0727500000007</v>
      </c>
      <c r="M216" s="40">
        <v>1957.1597500000007</v>
      </c>
      <c r="N216" s="40">
        <v>881.79299999999989</v>
      </c>
      <c r="O216" s="101">
        <f>+($D$216*10%)/12</f>
        <v>21.507249999999999</v>
      </c>
      <c r="P216" s="40">
        <f t="shared" ref="P216:Z216" si="307">+($D$216*10%)/12</f>
        <v>21.507249999999999</v>
      </c>
      <c r="Q216" s="40">
        <f t="shared" si="307"/>
        <v>21.507249999999999</v>
      </c>
      <c r="R216" s="40">
        <f t="shared" si="307"/>
        <v>21.507249999999999</v>
      </c>
      <c r="S216" s="40">
        <f t="shared" si="307"/>
        <v>21.507249999999999</v>
      </c>
      <c r="T216" s="40">
        <f t="shared" si="307"/>
        <v>21.507249999999999</v>
      </c>
      <c r="U216" s="40">
        <f t="shared" si="307"/>
        <v>21.507249999999999</v>
      </c>
      <c r="V216" s="40">
        <f t="shared" si="307"/>
        <v>21.507249999999999</v>
      </c>
      <c r="W216" s="40">
        <f t="shared" si="307"/>
        <v>21.507249999999999</v>
      </c>
      <c r="X216" s="40">
        <f t="shared" si="307"/>
        <v>21.507249999999999</v>
      </c>
      <c r="Y216" s="40">
        <f t="shared" si="307"/>
        <v>21.507249999999999</v>
      </c>
      <c r="Z216" s="40">
        <f t="shared" si="307"/>
        <v>21.507249999999999</v>
      </c>
      <c r="AA216" s="42">
        <f t="shared" si="248"/>
        <v>2215.2467500000007</v>
      </c>
      <c r="AB216" s="42">
        <v>365.62324999999919</v>
      </c>
      <c r="AC216" s="44">
        <f>+($D$216*10%)/12</f>
        <v>21.507249999999999</v>
      </c>
      <c r="AD216" s="44">
        <f t="shared" ref="AD216:AN216" si="308">+($D$216*10%)/12</f>
        <v>21.507249999999999</v>
      </c>
      <c r="AE216" s="44">
        <f t="shared" si="308"/>
        <v>21.507249999999999</v>
      </c>
      <c r="AF216" s="44">
        <f t="shared" si="308"/>
        <v>21.507249999999999</v>
      </c>
      <c r="AG216" s="44">
        <f t="shared" si="308"/>
        <v>21.507249999999999</v>
      </c>
      <c r="AH216" s="44">
        <f t="shared" si="308"/>
        <v>21.507249999999999</v>
      </c>
      <c r="AI216" s="44">
        <f t="shared" si="308"/>
        <v>21.507249999999999</v>
      </c>
      <c r="AJ216" s="44">
        <f t="shared" si="308"/>
        <v>21.507249999999999</v>
      </c>
      <c r="AK216" s="44">
        <f t="shared" si="308"/>
        <v>21.507249999999999</v>
      </c>
      <c r="AL216" s="44">
        <f t="shared" si="308"/>
        <v>21.507249999999999</v>
      </c>
      <c r="AM216" s="44">
        <f t="shared" si="308"/>
        <v>21.507249999999999</v>
      </c>
      <c r="AN216" s="44">
        <f t="shared" si="308"/>
        <v>21.507249999999999</v>
      </c>
      <c r="AO216" s="44">
        <f t="shared" si="252"/>
        <v>2473.3337500000007</v>
      </c>
      <c r="AP216" s="44">
        <f t="shared" si="250"/>
        <v>107.5362499999992</v>
      </c>
      <c r="AQ216" s="44">
        <f t="shared" ref="AQ216:AU216" si="309">+($D$216*10%)/12</f>
        <v>21.507249999999999</v>
      </c>
      <c r="AR216" s="44">
        <f t="shared" si="309"/>
        <v>21.507249999999999</v>
      </c>
      <c r="AS216" s="44">
        <f t="shared" si="309"/>
        <v>21.507249999999999</v>
      </c>
      <c r="AT216" s="44">
        <f t="shared" si="309"/>
        <v>21.507249999999999</v>
      </c>
      <c r="AU216" s="44">
        <f t="shared" si="309"/>
        <v>21.507249999999999</v>
      </c>
      <c r="AV216" s="44"/>
      <c r="AW216" s="44"/>
      <c r="AX216" s="44"/>
      <c r="AY216" s="44"/>
      <c r="AZ216" s="44"/>
      <c r="BA216" s="44"/>
      <c r="BB216" s="44"/>
      <c r="BC216" s="44">
        <f t="shared" si="290"/>
        <v>2580.8700000000008</v>
      </c>
      <c r="BD216" s="146">
        <f t="shared" si="291"/>
        <v>0</v>
      </c>
    </row>
    <row r="217" spans="1:56" outlineLevel="1" x14ac:dyDescent="0.25">
      <c r="A217" s="145">
        <v>39227</v>
      </c>
      <c r="B217" s="35" t="s">
        <v>308</v>
      </c>
      <c r="C217" s="35" t="s">
        <v>309</v>
      </c>
      <c r="D217" s="38">
        <v>703.31</v>
      </c>
      <c r="E217" s="38"/>
      <c r="F217" s="38">
        <v>41.02641666666667</v>
      </c>
      <c r="G217" s="38">
        <v>111.35741666666668</v>
      </c>
      <c r="H217" s="38">
        <v>181.68841666666668</v>
      </c>
      <c r="I217" s="38">
        <v>252.0194166666667</v>
      </c>
      <c r="J217" s="38">
        <v>322.35041666666638</v>
      </c>
      <c r="K217" s="38">
        <v>392.68141666666639</v>
      </c>
      <c r="L217" s="38">
        <v>463.01241666666641</v>
      </c>
      <c r="M217" s="40">
        <v>533.34341666666637</v>
      </c>
      <c r="N217" s="40">
        <v>240.29899999999992</v>
      </c>
      <c r="O217" s="101">
        <f>+($D$217*10%)/12</f>
        <v>5.8609166666666672</v>
      </c>
      <c r="P217" s="40">
        <f t="shared" ref="P217:Z217" si="310">+($D$217*10%)/12</f>
        <v>5.8609166666666672</v>
      </c>
      <c r="Q217" s="40">
        <f t="shared" si="310"/>
        <v>5.8609166666666672</v>
      </c>
      <c r="R217" s="40">
        <f t="shared" si="310"/>
        <v>5.8609166666666672</v>
      </c>
      <c r="S217" s="40">
        <f t="shared" si="310"/>
        <v>5.8609166666666672</v>
      </c>
      <c r="T217" s="40">
        <f t="shared" si="310"/>
        <v>5.8609166666666672</v>
      </c>
      <c r="U217" s="40">
        <f t="shared" si="310"/>
        <v>5.8609166666666672</v>
      </c>
      <c r="V217" s="40">
        <f t="shared" si="310"/>
        <v>5.8609166666666672</v>
      </c>
      <c r="W217" s="40">
        <f t="shared" si="310"/>
        <v>5.8609166666666672</v>
      </c>
      <c r="X217" s="40">
        <f t="shared" si="310"/>
        <v>5.8609166666666672</v>
      </c>
      <c r="Y217" s="40">
        <f t="shared" si="310"/>
        <v>5.8609166666666672</v>
      </c>
      <c r="Z217" s="40">
        <f t="shared" si="310"/>
        <v>5.8609166666666672</v>
      </c>
      <c r="AA217" s="42">
        <f t="shared" si="248"/>
        <v>603.67441666666639</v>
      </c>
      <c r="AB217" s="42">
        <v>99.635583333333557</v>
      </c>
      <c r="AC217" s="44">
        <f>+($D$217*10%)/12</f>
        <v>5.8609166666666672</v>
      </c>
      <c r="AD217" s="44">
        <f t="shared" ref="AD217:AN217" si="311">+($D$217*10%)/12</f>
        <v>5.8609166666666672</v>
      </c>
      <c r="AE217" s="44">
        <f t="shared" si="311"/>
        <v>5.8609166666666672</v>
      </c>
      <c r="AF217" s="44">
        <f t="shared" si="311"/>
        <v>5.8609166666666672</v>
      </c>
      <c r="AG217" s="44">
        <f t="shared" si="311"/>
        <v>5.8609166666666672</v>
      </c>
      <c r="AH217" s="44">
        <f t="shared" si="311"/>
        <v>5.8609166666666672</v>
      </c>
      <c r="AI217" s="44">
        <f t="shared" si="311"/>
        <v>5.8609166666666672</v>
      </c>
      <c r="AJ217" s="44">
        <f t="shared" si="311"/>
        <v>5.8609166666666672</v>
      </c>
      <c r="AK217" s="44">
        <f t="shared" si="311"/>
        <v>5.8609166666666672</v>
      </c>
      <c r="AL217" s="44">
        <f t="shared" si="311"/>
        <v>5.8609166666666672</v>
      </c>
      <c r="AM217" s="44">
        <f t="shared" si="311"/>
        <v>5.8609166666666672</v>
      </c>
      <c r="AN217" s="44">
        <f t="shared" si="311"/>
        <v>5.8609166666666672</v>
      </c>
      <c r="AO217" s="44">
        <f t="shared" si="252"/>
        <v>674.00541666666641</v>
      </c>
      <c r="AP217" s="44">
        <f t="shared" si="250"/>
        <v>29.304583333333539</v>
      </c>
      <c r="AQ217" s="44">
        <f t="shared" ref="AQ217:AU217" si="312">+($D$217*10%)/12</f>
        <v>5.8609166666666672</v>
      </c>
      <c r="AR217" s="44">
        <f t="shared" si="312"/>
        <v>5.8609166666666672</v>
      </c>
      <c r="AS217" s="44">
        <f t="shared" si="312"/>
        <v>5.8609166666666672</v>
      </c>
      <c r="AT217" s="44">
        <f t="shared" si="312"/>
        <v>5.8609166666666672</v>
      </c>
      <c r="AU217" s="44">
        <f t="shared" si="312"/>
        <v>5.8609166666666672</v>
      </c>
      <c r="AV217" s="44"/>
      <c r="AW217" s="44"/>
      <c r="AX217" s="44"/>
      <c r="AY217" s="44"/>
      <c r="AZ217" s="44"/>
      <c r="BA217" s="44"/>
      <c r="BB217" s="44"/>
      <c r="BC217" s="44">
        <f t="shared" si="290"/>
        <v>703.30999999999972</v>
      </c>
      <c r="BD217" s="146">
        <f t="shared" si="291"/>
        <v>0</v>
      </c>
    </row>
    <row r="218" spans="1:56" outlineLevel="1" x14ac:dyDescent="0.25">
      <c r="A218" s="145">
        <v>39274</v>
      </c>
      <c r="B218" s="35" t="s">
        <v>310</v>
      </c>
      <c r="C218" s="35" t="s">
        <v>311</v>
      </c>
      <c r="D218" s="38">
        <v>3280</v>
      </c>
      <c r="E218" s="38"/>
      <c r="F218" s="38">
        <v>136.66666666666666</v>
      </c>
      <c r="G218" s="38">
        <v>464.66666666666657</v>
      </c>
      <c r="H218" s="38">
        <v>792.66666666666697</v>
      </c>
      <c r="I218" s="38">
        <v>1120.666666666667</v>
      </c>
      <c r="J218" s="38">
        <v>1448.6666666666661</v>
      </c>
      <c r="K218" s="38">
        <v>1776.6666666666661</v>
      </c>
      <c r="L218" s="38">
        <v>2104.6666666666661</v>
      </c>
      <c r="M218" s="40">
        <v>2432.6666666666661</v>
      </c>
      <c r="N218" s="40">
        <v>1175.33</v>
      </c>
      <c r="O218" s="101">
        <f>+($D$218*10%)/12</f>
        <v>27.333333333333332</v>
      </c>
      <c r="P218" s="40">
        <f t="shared" ref="P218:Z218" si="313">+($D$218*10%)/12</f>
        <v>27.333333333333332</v>
      </c>
      <c r="Q218" s="40">
        <f t="shared" si="313"/>
        <v>27.333333333333332</v>
      </c>
      <c r="R218" s="40">
        <f t="shared" si="313"/>
        <v>27.333333333333332</v>
      </c>
      <c r="S218" s="40">
        <f t="shared" si="313"/>
        <v>27.333333333333332</v>
      </c>
      <c r="T218" s="40">
        <f t="shared" si="313"/>
        <v>27.333333333333332</v>
      </c>
      <c r="U218" s="40">
        <f t="shared" si="313"/>
        <v>27.333333333333332</v>
      </c>
      <c r="V218" s="40">
        <f t="shared" si="313"/>
        <v>27.333333333333332</v>
      </c>
      <c r="W218" s="40">
        <f t="shared" si="313"/>
        <v>27.333333333333332</v>
      </c>
      <c r="X218" s="40">
        <f t="shared" si="313"/>
        <v>27.333333333333332</v>
      </c>
      <c r="Y218" s="40">
        <f t="shared" si="313"/>
        <v>27.333333333333332</v>
      </c>
      <c r="Z218" s="40">
        <f t="shared" si="313"/>
        <v>27.333333333333332</v>
      </c>
      <c r="AA218" s="42">
        <f t="shared" si="248"/>
        <v>2760.6666666666661</v>
      </c>
      <c r="AB218" s="42">
        <v>519.33333333333394</v>
      </c>
      <c r="AC218" s="44">
        <f>+($D$218*10%)/12</f>
        <v>27.333333333333332</v>
      </c>
      <c r="AD218" s="44">
        <f t="shared" ref="AD218:AN218" si="314">+($D$218*10%)/12</f>
        <v>27.333333333333332</v>
      </c>
      <c r="AE218" s="44">
        <f t="shared" si="314"/>
        <v>27.333333333333332</v>
      </c>
      <c r="AF218" s="44">
        <f t="shared" si="314"/>
        <v>27.333333333333332</v>
      </c>
      <c r="AG218" s="44">
        <f t="shared" si="314"/>
        <v>27.333333333333332</v>
      </c>
      <c r="AH218" s="44">
        <f t="shared" si="314"/>
        <v>27.333333333333332</v>
      </c>
      <c r="AI218" s="44">
        <f t="shared" si="314"/>
        <v>27.333333333333332</v>
      </c>
      <c r="AJ218" s="44">
        <f t="shared" si="314"/>
        <v>27.333333333333332</v>
      </c>
      <c r="AK218" s="44">
        <f t="shared" si="314"/>
        <v>27.333333333333332</v>
      </c>
      <c r="AL218" s="44">
        <f t="shared" si="314"/>
        <v>27.333333333333332</v>
      </c>
      <c r="AM218" s="44">
        <f t="shared" si="314"/>
        <v>27.333333333333332</v>
      </c>
      <c r="AN218" s="44">
        <f t="shared" si="314"/>
        <v>27.333333333333332</v>
      </c>
      <c r="AO218" s="44">
        <f t="shared" si="252"/>
        <v>3088.6666666666661</v>
      </c>
      <c r="AP218" s="44">
        <f t="shared" si="250"/>
        <v>191.33333333333394</v>
      </c>
      <c r="AQ218" s="44">
        <f t="shared" ref="AQ218:AW218" si="315">+($D$218*10%)/12</f>
        <v>27.333333333333332</v>
      </c>
      <c r="AR218" s="44">
        <f t="shared" si="315"/>
        <v>27.333333333333332</v>
      </c>
      <c r="AS218" s="44">
        <f t="shared" si="315"/>
        <v>27.333333333333332</v>
      </c>
      <c r="AT218" s="44">
        <f t="shared" si="315"/>
        <v>27.333333333333332</v>
      </c>
      <c r="AU218" s="44">
        <f t="shared" si="315"/>
        <v>27.333333333333332</v>
      </c>
      <c r="AV218" s="44">
        <f t="shared" si="315"/>
        <v>27.333333333333332</v>
      </c>
      <c r="AW218" s="44">
        <f t="shared" si="315"/>
        <v>27.333333333333332</v>
      </c>
      <c r="AX218" s="44"/>
      <c r="AY218" s="44"/>
      <c r="AZ218" s="44"/>
      <c r="BA218" s="44"/>
      <c r="BB218" s="44"/>
      <c r="BC218" s="44">
        <f t="shared" si="290"/>
        <v>3279.9999999999995</v>
      </c>
      <c r="BD218" s="146">
        <f t="shared" si="291"/>
        <v>0</v>
      </c>
    </row>
    <row r="219" spans="1:56" outlineLevel="1" x14ac:dyDescent="0.25">
      <c r="A219" s="145">
        <v>39353</v>
      </c>
      <c r="B219" s="35" t="s">
        <v>312</v>
      </c>
      <c r="C219" s="35" t="s">
        <v>313</v>
      </c>
      <c r="D219" s="38">
        <v>13609.72</v>
      </c>
      <c r="E219" s="38"/>
      <c r="F219" s="38">
        <v>340.24299999999999</v>
      </c>
      <c r="G219" s="38">
        <v>1701.2149999999999</v>
      </c>
      <c r="H219" s="38">
        <v>3062.1869999999985</v>
      </c>
      <c r="I219" s="38">
        <v>4423.1589999999969</v>
      </c>
      <c r="J219" s="38">
        <v>5784.1309999999949</v>
      </c>
      <c r="K219" s="38">
        <v>7145.1029999999955</v>
      </c>
      <c r="L219" s="38">
        <v>8506.0749999999953</v>
      </c>
      <c r="M219" s="40">
        <v>9867.046999999995</v>
      </c>
      <c r="N219" s="40">
        <v>5103.6479999999992</v>
      </c>
      <c r="O219" s="101">
        <f>+($D$219*10%)/12</f>
        <v>113.41433333333333</v>
      </c>
      <c r="P219" s="40">
        <f t="shared" ref="P219:Z219" si="316">+($D$219*10%)/12</f>
        <v>113.41433333333333</v>
      </c>
      <c r="Q219" s="40">
        <f t="shared" si="316"/>
        <v>113.41433333333333</v>
      </c>
      <c r="R219" s="40">
        <f t="shared" si="316"/>
        <v>113.41433333333333</v>
      </c>
      <c r="S219" s="40">
        <f t="shared" si="316"/>
        <v>113.41433333333333</v>
      </c>
      <c r="T219" s="40">
        <f t="shared" si="316"/>
        <v>113.41433333333333</v>
      </c>
      <c r="U219" s="40">
        <f t="shared" si="316"/>
        <v>113.41433333333333</v>
      </c>
      <c r="V219" s="40">
        <f t="shared" si="316"/>
        <v>113.41433333333333</v>
      </c>
      <c r="W219" s="40">
        <f t="shared" si="316"/>
        <v>113.41433333333333</v>
      </c>
      <c r="X219" s="40">
        <f t="shared" si="316"/>
        <v>113.41433333333333</v>
      </c>
      <c r="Y219" s="40">
        <f t="shared" si="316"/>
        <v>113.41433333333333</v>
      </c>
      <c r="Z219" s="40">
        <f t="shared" si="316"/>
        <v>113.41433333333333</v>
      </c>
      <c r="AA219" s="42">
        <f t="shared" si="248"/>
        <v>11228.018999999995</v>
      </c>
      <c r="AB219" s="42">
        <v>2381.7010000000046</v>
      </c>
      <c r="AC219" s="44">
        <f>+($D$219*10%)/12</f>
        <v>113.41433333333333</v>
      </c>
      <c r="AD219" s="44">
        <f t="shared" ref="AD219:AN219" si="317">+($D$219*10%)/12</f>
        <v>113.41433333333333</v>
      </c>
      <c r="AE219" s="44">
        <f t="shared" si="317"/>
        <v>113.41433333333333</v>
      </c>
      <c r="AF219" s="44">
        <f t="shared" si="317"/>
        <v>113.41433333333333</v>
      </c>
      <c r="AG219" s="44">
        <f t="shared" si="317"/>
        <v>113.41433333333333</v>
      </c>
      <c r="AH219" s="44">
        <f t="shared" si="317"/>
        <v>113.41433333333333</v>
      </c>
      <c r="AI219" s="44">
        <f t="shared" si="317"/>
        <v>113.41433333333333</v>
      </c>
      <c r="AJ219" s="44">
        <f t="shared" si="317"/>
        <v>113.41433333333333</v>
      </c>
      <c r="AK219" s="44">
        <f t="shared" si="317"/>
        <v>113.41433333333333</v>
      </c>
      <c r="AL219" s="44">
        <f t="shared" si="317"/>
        <v>113.41433333333333</v>
      </c>
      <c r="AM219" s="44">
        <f t="shared" si="317"/>
        <v>113.41433333333333</v>
      </c>
      <c r="AN219" s="44">
        <f t="shared" si="317"/>
        <v>113.41433333333333</v>
      </c>
      <c r="AO219" s="44">
        <f t="shared" si="252"/>
        <v>12588.990999999995</v>
      </c>
      <c r="AP219" s="44">
        <f t="shared" si="250"/>
        <v>1020.7290000000048</v>
      </c>
      <c r="AQ219" s="44">
        <f t="shared" ref="AQ219:AY219" si="318">+($D$219*10%)/12</f>
        <v>113.41433333333333</v>
      </c>
      <c r="AR219" s="44">
        <f t="shared" si="318"/>
        <v>113.41433333333333</v>
      </c>
      <c r="AS219" s="44">
        <f t="shared" si="318"/>
        <v>113.41433333333333</v>
      </c>
      <c r="AT219" s="44">
        <f t="shared" si="318"/>
        <v>113.41433333333333</v>
      </c>
      <c r="AU219" s="44">
        <f t="shared" si="318"/>
        <v>113.41433333333333</v>
      </c>
      <c r="AV219" s="44">
        <f t="shared" si="318"/>
        <v>113.41433333333333</v>
      </c>
      <c r="AW219" s="44">
        <f t="shared" si="318"/>
        <v>113.41433333333333</v>
      </c>
      <c r="AX219" s="44">
        <f t="shared" si="318"/>
        <v>113.41433333333333</v>
      </c>
      <c r="AY219" s="44">
        <f t="shared" si="318"/>
        <v>113.41433333333333</v>
      </c>
      <c r="AZ219" s="44"/>
      <c r="BA219" s="44"/>
      <c r="BB219" s="44"/>
      <c r="BC219" s="44">
        <f t="shared" si="290"/>
        <v>13609.719999999994</v>
      </c>
      <c r="BD219" s="146">
        <f t="shared" si="291"/>
        <v>0</v>
      </c>
    </row>
    <row r="220" spans="1:56" outlineLevel="1" x14ac:dyDescent="0.25">
      <c r="A220" s="145">
        <v>39399</v>
      </c>
      <c r="B220" s="35" t="s">
        <v>314</v>
      </c>
      <c r="C220" s="35" t="s">
        <v>315</v>
      </c>
      <c r="D220" s="38">
        <v>24108.7</v>
      </c>
      <c r="E220" s="38"/>
      <c r="F220" s="38">
        <v>200.90583333333336</v>
      </c>
      <c r="G220" s="38">
        <v>2611.7758333333331</v>
      </c>
      <c r="H220" s="38">
        <v>5022.6458333333321</v>
      </c>
      <c r="I220" s="38">
        <v>7433.5158333333311</v>
      </c>
      <c r="J220" s="38">
        <v>9844.3858333333374</v>
      </c>
      <c r="K220" s="38">
        <v>12255.255833333336</v>
      </c>
      <c r="L220" s="38">
        <v>14666.125833333335</v>
      </c>
      <c r="M220" s="40">
        <v>17076.995833333334</v>
      </c>
      <c r="N220" s="40">
        <v>9442.57</v>
      </c>
      <c r="O220" s="101">
        <f>+($D$220*10%)/12</f>
        <v>200.90583333333336</v>
      </c>
      <c r="P220" s="40">
        <f t="shared" ref="P220:Z220" si="319">+($D$220*10%)/12</f>
        <v>200.90583333333336</v>
      </c>
      <c r="Q220" s="40">
        <f t="shared" si="319"/>
        <v>200.90583333333336</v>
      </c>
      <c r="R220" s="40">
        <f t="shared" si="319"/>
        <v>200.90583333333336</v>
      </c>
      <c r="S220" s="40">
        <f t="shared" si="319"/>
        <v>200.90583333333336</v>
      </c>
      <c r="T220" s="40">
        <f t="shared" si="319"/>
        <v>200.90583333333336</v>
      </c>
      <c r="U220" s="40">
        <f t="shared" si="319"/>
        <v>200.90583333333336</v>
      </c>
      <c r="V220" s="40">
        <f t="shared" si="319"/>
        <v>200.90583333333336</v>
      </c>
      <c r="W220" s="40">
        <f t="shared" si="319"/>
        <v>200.90583333333336</v>
      </c>
      <c r="X220" s="40">
        <f t="shared" si="319"/>
        <v>200.90583333333336</v>
      </c>
      <c r="Y220" s="40">
        <f t="shared" si="319"/>
        <v>200.90583333333336</v>
      </c>
      <c r="Z220" s="40">
        <f t="shared" si="319"/>
        <v>200.90583333333336</v>
      </c>
      <c r="AA220" s="42">
        <f t="shared" si="248"/>
        <v>19487.865833333333</v>
      </c>
      <c r="AB220" s="42">
        <v>4620.8341666666674</v>
      </c>
      <c r="AC220" s="44">
        <f>+($D$220*10%)/12</f>
        <v>200.90583333333336</v>
      </c>
      <c r="AD220" s="44">
        <f t="shared" ref="AD220:AN220" si="320">+($D$220*10%)/12</f>
        <v>200.90583333333336</v>
      </c>
      <c r="AE220" s="44">
        <f t="shared" si="320"/>
        <v>200.90583333333336</v>
      </c>
      <c r="AF220" s="44">
        <f t="shared" si="320"/>
        <v>200.90583333333336</v>
      </c>
      <c r="AG220" s="44">
        <f t="shared" si="320"/>
        <v>200.90583333333336</v>
      </c>
      <c r="AH220" s="44">
        <f t="shared" si="320"/>
        <v>200.90583333333336</v>
      </c>
      <c r="AI220" s="44">
        <f t="shared" si="320"/>
        <v>200.90583333333336</v>
      </c>
      <c r="AJ220" s="44">
        <f t="shared" si="320"/>
        <v>200.90583333333336</v>
      </c>
      <c r="AK220" s="44">
        <f t="shared" si="320"/>
        <v>200.90583333333336</v>
      </c>
      <c r="AL220" s="44">
        <f t="shared" si="320"/>
        <v>200.90583333333336</v>
      </c>
      <c r="AM220" s="44">
        <f t="shared" si="320"/>
        <v>200.90583333333336</v>
      </c>
      <c r="AN220" s="44">
        <f t="shared" si="320"/>
        <v>200.90583333333336</v>
      </c>
      <c r="AO220" s="44">
        <f t="shared" si="252"/>
        <v>21898.735833333332</v>
      </c>
      <c r="AP220" s="44">
        <f t="shared" si="250"/>
        <v>2209.9641666666685</v>
      </c>
      <c r="AQ220" s="44">
        <f t="shared" ref="AQ220:BA220" si="321">+($D$220*10%)/12</f>
        <v>200.90583333333336</v>
      </c>
      <c r="AR220" s="44">
        <f t="shared" si="321"/>
        <v>200.90583333333336</v>
      </c>
      <c r="AS220" s="44">
        <f t="shared" si="321"/>
        <v>200.90583333333336</v>
      </c>
      <c r="AT220" s="44">
        <f t="shared" si="321"/>
        <v>200.90583333333336</v>
      </c>
      <c r="AU220" s="44">
        <f t="shared" si="321"/>
        <v>200.90583333333336</v>
      </c>
      <c r="AV220" s="44">
        <f t="shared" si="321"/>
        <v>200.90583333333336</v>
      </c>
      <c r="AW220" s="44">
        <f t="shared" si="321"/>
        <v>200.90583333333336</v>
      </c>
      <c r="AX220" s="44">
        <f t="shared" si="321"/>
        <v>200.90583333333336</v>
      </c>
      <c r="AY220" s="44">
        <f t="shared" si="321"/>
        <v>200.90583333333336</v>
      </c>
      <c r="AZ220" s="44">
        <f t="shared" si="321"/>
        <v>200.90583333333336</v>
      </c>
      <c r="BA220" s="44">
        <f t="shared" si="321"/>
        <v>200.90583333333336</v>
      </c>
      <c r="BB220" s="44"/>
      <c r="BC220" s="44">
        <f t="shared" si="290"/>
        <v>24108.699999999997</v>
      </c>
      <c r="BD220" s="146">
        <f t="shared" si="291"/>
        <v>0</v>
      </c>
    </row>
    <row r="221" spans="1:56" outlineLevel="1" x14ac:dyDescent="0.25">
      <c r="A221" s="145">
        <v>39406</v>
      </c>
      <c r="B221" s="35" t="s">
        <v>316</v>
      </c>
      <c r="C221" s="35" t="s">
        <v>317</v>
      </c>
      <c r="D221" s="38">
        <v>2845.72</v>
      </c>
      <c r="E221" s="38"/>
      <c r="F221" s="38">
        <v>23.714333333333332</v>
      </c>
      <c r="G221" s="38">
        <v>308.2863333333334</v>
      </c>
      <c r="H221" s="38">
        <v>592.85833333333346</v>
      </c>
      <c r="I221" s="38">
        <v>877.43033333333358</v>
      </c>
      <c r="J221" s="38">
        <v>1162.0023333333336</v>
      </c>
      <c r="K221" s="38">
        <v>1446.5743333333337</v>
      </c>
      <c r="L221" s="38">
        <v>1731.1463333333338</v>
      </c>
      <c r="M221" s="40">
        <v>2015.7183333333339</v>
      </c>
      <c r="N221" s="40">
        <v>1114.5779999999997</v>
      </c>
      <c r="O221" s="101">
        <f>+($D$221*10%)/12</f>
        <v>23.714333333333332</v>
      </c>
      <c r="P221" s="40">
        <f t="shared" ref="P221:Z221" si="322">+($D$221*10%)/12</f>
        <v>23.714333333333332</v>
      </c>
      <c r="Q221" s="40">
        <f t="shared" si="322"/>
        <v>23.714333333333332</v>
      </c>
      <c r="R221" s="40">
        <f t="shared" si="322"/>
        <v>23.714333333333332</v>
      </c>
      <c r="S221" s="40">
        <f t="shared" si="322"/>
        <v>23.714333333333332</v>
      </c>
      <c r="T221" s="40">
        <f t="shared" si="322"/>
        <v>23.714333333333332</v>
      </c>
      <c r="U221" s="40">
        <f t="shared" si="322"/>
        <v>23.714333333333332</v>
      </c>
      <c r="V221" s="40">
        <f t="shared" si="322"/>
        <v>23.714333333333332</v>
      </c>
      <c r="W221" s="40">
        <f t="shared" si="322"/>
        <v>23.714333333333332</v>
      </c>
      <c r="X221" s="40">
        <f t="shared" si="322"/>
        <v>23.714333333333332</v>
      </c>
      <c r="Y221" s="40">
        <f t="shared" si="322"/>
        <v>23.714333333333332</v>
      </c>
      <c r="Z221" s="40">
        <f t="shared" si="322"/>
        <v>23.714333333333332</v>
      </c>
      <c r="AA221" s="42">
        <f t="shared" si="248"/>
        <v>2300.2903333333338</v>
      </c>
      <c r="AB221" s="42">
        <v>545.42966666666598</v>
      </c>
      <c r="AC221" s="44">
        <f>+($D$221*10%)/12</f>
        <v>23.714333333333332</v>
      </c>
      <c r="AD221" s="44">
        <f t="shared" ref="AD221:AN221" si="323">+($D$221*10%)/12</f>
        <v>23.714333333333332</v>
      </c>
      <c r="AE221" s="44">
        <f t="shared" si="323"/>
        <v>23.714333333333332</v>
      </c>
      <c r="AF221" s="44">
        <f t="shared" si="323"/>
        <v>23.714333333333332</v>
      </c>
      <c r="AG221" s="44">
        <f t="shared" si="323"/>
        <v>23.714333333333332</v>
      </c>
      <c r="AH221" s="44">
        <f t="shared" si="323"/>
        <v>23.714333333333332</v>
      </c>
      <c r="AI221" s="44">
        <f t="shared" si="323"/>
        <v>23.714333333333332</v>
      </c>
      <c r="AJ221" s="44">
        <f t="shared" si="323"/>
        <v>23.714333333333332</v>
      </c>
      <c r="AK221" s="44">
        <f t="shared" si="323"/>
        <v>23.714333333333332</v>
      </c>
      <c r="AL221" s="44">
        <f t="shared" si="323"/>
        <v>23.714333333333332</v>
      </c>
      <c r="AM221" s="44">
        <f t="shared" si="323"/>
        <v>23.714333333333332</v>
      </c>
      <c r="AN221" s="44">
        <f t="shared" si="323"/>
        <v>23.714333333333332</v>
      </c>
      <c r="AO221" s="44">
        <f t="shared" si="252"/>
        <v>2584.8623333333339</v>
      </c>
      <c r="AP221" s="44">
        <f t="shared" si="250"/>
        <v>260.85766666666586</v>
      </c>
      <c r="AQ221" s="44">
        <f t="shared" ref="AQ221:BA221" si="324">+($D$221*10%)/12</f>
        <v>23.714333333333332</v>
      </c>
      <c r="AR221" s="44">
        <f t="shared" si="324"/>
        <v>23.714333333333332</v>
      </c>
      <c r="AS221" s="44">
        <f t="shared" si="324"/>
        <v>23.714333333333332</v>
      </c>
      <c r="AT221" s="44">
        <f t="shared" si="324"/>
        <v>23.714333333333332</v>
      </c>
      <c r="AU221" s="44">
        <f t="shared" si="324"/>
        <v>23.714333333333332</v>
      </c>
      <c r="AV221" s="44">
        <f t="shared" si="324"/>
        <v>23.714333333333332</v>
      </c>
      <c r="AW221" s="44">
        <f t="shared" si="324"/>
        <v>23.714333333333332</v>
      </c>
      <c r="AX221" s="44">
        <f t="shared" si="324"/>
        <v>23.714333333333332</v>
      </c>
      <c r="AY221" s="44">
        <f t="shared" si="324"/>
        <v>23.714333333333332</v>
      </c>
      <c r="AZ221" s="44">
        <f t="shared" si="324"/>
        <v>23.714333333333332</v>
      </c>
      <c r="BA221" s="44">
        <f t="shared" si="324"/>
        <v>23.714333333333332</v>
      </c>
      <c r="BB221" s="44"/>
      <c r="BC221" s="44">
        <f t="shared" si="290"/>
        <v>2845.7200000000007</v>
      </c>
      <c r="BD221" s="146">
        <f t="shared" si="291"/>
        <v>0</v>
      </c>
    </row>
    <row r="222" spans="1:56" outlineLevel="1" x14ac:dyDescent="0.25">
      <c r="A222" s="145">
        <v>39423</v>
      </c>
      <c r="B222" s="35" t="s">
        <v>318</v>
      </c>
      <c r="C222" s="35" t="s">
        <v>319</v>
      </c>
      <c r="D222" s="38">
        <v>8661.74</v>
      </c>
      <c r="E222" s="38"/>
      <c r="F222" s="38"/>
      <c r="G222" s="38">
        <v>866.17399999999986</v>
      </c>
      <c r="H222" s="38">
        <v>1732.3480000000004</v>
      </c>
      <c r="I222" s="38">
        <v>2598.5220000000013</v>
      </c>
      <c r="J222" s="38">
        <v>3464.6960000000022</v>
      </c>
      <c r="K222" s="38">
        <v>4330.8700000000017</v>
      </c>
      <c r="L222" s="38">
        <v>5197.0440000000017</v>
      </c>
      <c r="M222" s="40">
        <v>6063.2180000000017</v>
      </c>
      <c r="N222" s="40">
        <v>3464.6959999999999</v>
      </c>
      <c r="O222" s="101">
        <f>+($D$222*10%)/12</f>
        <v>72.18116666666667</v>
      </c>
      <c r="P222" s="40">
        <f t="shared" ref="P222:Z222" si="325">+($D$222*10%)/12</f>
        <v>72.18116666666667</v>
      </c>
      <c r="Q222" s="40">
        <f t="shared" si="325"/>
        <v>72.18116666666667</v>
      </c>
      <c r="R222" s="40">
        <f t="shared" si="325"/>
        <v>72.18116666666667</v>
      </c>
      <c r="S222" s="40">
        <f t="shared" si="325"/>
        <v>72.18116666666667</v>
      </c>
      <c r="T222" s="40">
        <f t="shared" si="325"/>
        <v>72.18116666666667</v>
      </c>
      <c r="U222" s="40">
        <f t="shared" si="325"/>
        <v>72.18116666666667</v>
      </c>
      <c r="V222" s="40">
        <f t="shared" si="325"/>
        <v>72.18116666666667</v>
      </c>
      <c r="W222" s="40">
        <f t="shared" si="325"/>
        <v>72.18116666666667</v>
      </c>
      <c r="X222" s="40">
        <f t="shared" si="325"/>
        <v>72.18116666666667</v>
      </c>
      <c r="Y222" s="40">
        <f t="shared" si="325"/>
        <v>72.18116666666667</v>
      </c>
      <c r="Z222" s="40">
        <f t="shared" si="325"/>
        <v>72.18116666666667</v>
      </c>
      <c r="AA222" s="42">
        <f t="shared" si="248"/>
        <v>6929.3920000000016</v>
      </c>
      <c r="AB222" s="42">
        <v>1732.3479999999981</v>
      </c>
      <c r="AC222" s="44">
        <f>+($D$222*10%)/12</f>
        <v>72.18116666666667</v>
      </c>
      <c r="AD222" s="44">
        <f t="shared" ref="AD222:AN222" si="326">+($D$222*10%)/12</f>
        <v>72.18116666666667</v>
      </c>
      <c r="AE222" s="44">
        <f t="shared" si="326"/>
        <v>72.18116666666667</v>
      </c>
      <c r="AF222" s="44">
        <f t="shared" si="326"/>
        <v>72.18116666666667</v>
      </c>
      <c r="AG222" s="44">
        <f t="shared" si="326"/>
        <v>72.18116666666667</v>
      </c>
      <c r="AH222" s="44">
        <f t="shared" si="326"/>
        <v>72.18116666666667</v>
      </c>
      <c r="AI222" s="44">
        <f t="shared" si="326"/>
        <v>72.18116666666667</v>
      </c>
      <c r="AJ222" s="44">
        <f t="shared" si="326"/>
        <v>72.18116666666667</v>
      </c>
      <c r="AK222" s="44">
        <f t="shared" si="326"/>
        <v>72.18116666666667</v>
      </c>
      <c r="AL222" s="44">
        <f t="shared" si="326"/>
        <v>72.18116666666667</v>
      </c>
      <c r="AM222" s="44">
        <f t="shared" si="326"/>
        <v>72.18116666666667</v>
      </c>
      <c r="AN222" s="44">
        <f t="shared" si="326"/>
        <v>72.18116666666667</v>
      </c>
      <c r="AO222" s="44">
        <f t="shared" si="252"/>
        <v>7795.5660000000016</v>
      </c>
      <c r="AP222" s="44">
        <f t="shared" si="250"/>
        <v>866.17399999999816</v>
      </c>
      <c r="AQ222" s="44">
        <f t="shared" ref="AQ222:BB222" si="327">+($D$222*10%)/12</f>
        <v>72.18116666666667</v>
      </c>
      <c r="AR222" s="44">
        <f t="shared" si="327"/>
        <v>72.18116666666667</v>
      </c>
      <c r="AS222" s="44">
        <f t="shared" si="327"/>
        <v>72.18116666666667</v>
      </c>
      <c r="AT222" s="44">
        <f t="shared" si="327"/>
        <v>72.18116666666667</v>
      </c>
      <c r="AU222" s="44">
        <f t="shared" si="327"/>
        <v>72.18116666666667</v>
      </c>
      <c r="AV222" s="44">
        <f t="shared" si="327"/>
        <v>72.18116666666667</v>
      </c>
      <c r="AW222" s="44">
        <f t="shared" si="327"/>
        <v>72.18116666666667</v>
      </c>
      <c r="AX222" s="44">
        <f t="shared" si="327"/>
        <v>72.18116666666667</v>
      </c>
      <c r="AY222" s="44">
        <f t="shared" si="327"/>
        <v>72.18116666666667</v>
      </c>
      <c r="AZ222" s="44">
        <f t="shared" si="327"/>
        <v>72.18116666666667</v>
      </c>
      <c r="BA222" s="44">
        <f t="shared" si="327"/>
        <v>72.18116666666667</v>
      </c>
      <c r="BB222" s="44">
        <f t="shared" si="327"/>
        <v>72.18116666666667</v>
      </c>
      <c r="BC222" s="44">
        <f t="shared" si="290"/>
        <v>8661.7400000000016</v>
      </c>
      <c r="BD222" s="146">
        <f t="shared" si="291"/>
        <v>0</v>
      </c>
    </row>
    <row r="223" spans="1:56" outlineLevel="1" x14ac:dyDescent="0.25">
      <c r="A223" s="145">
        <v>39427</v>
      </c>
      <c r="B223" s="35" t="s">
        <v>320</v>
      </c>
      <c r="C223" s="35" t="s">
        <v>321</v>
      </c>
      <c r="D223" s="38">
        <v>24317.83</v>
      </c>
      <c r="E223" s="38"/>
      <c r="F223" s="38"/>
      <c r="G223" s="38">
        <v>2431.7830000000004</v>
      </c>
      <c r="H223" s="38">
        <v>4863.5660000000034</v>
      </c>
      <c r="I223" s="38">
        <v>7295.3490000000065</v>
      </c>
      <c r="J223" s="38">
        <v>9727.1320000000087</v>
      </c>
      <c r="K223" s="38">
        <v>12158.915000000008</v>
      </c>
      <c r="L223" s="38">
        <v>14590.698000000008</v>
      </c>
      <c r="M223" s="40">
        <v>17022.481000000007</v>
      </c>
      <c r="N223" s="40">
        <v>9727.1270000000004</v>
      </c>
      <c r="O223" s="101">
        <f>+($D$223*10%)/12</f>
        <v>202.64858333333336</v>
      </c>
      <c r="P223" s="40">
        <f t="shared" ref="P223:Z223" si="328">+($D$223*10%)/12</f>
        <v>202.64858333333336</v>
      </c>
      <c r="Q223" s="40">
        <f t="shared" si="328"/>
        <v>202.64858333333336</v>
      </c>
      <c r="R223" s="40">
        <f t="shared" si="328"/>
        <v>202.64858333333336</v>
      </c>
      <c r="S223" s="40">
        <f t="shared" si="328"/>
        <v>202.64858333333336</v>
      </c>
      <c r="T223" s="40">
        <f t="shared" si="328"/>
        <v>202.64858333333336</v>
      </c>
      <c r="U223" s="40">
        <f t="shared" si="328"/>
        <v>202.64858333333336</v>
      </c>
      <c r="V223" s="40">
        <f t="shared" si="328"/>
        <v>202.64858333333336</v>
      </c>
      <c r="W223" s="40">
        <f t="shared" si="328"/>
        <v>202.64858333333336</v>
      </c>
      <c r="X223" s="40">
        <f t="shared" si="328"/>
        <v>202.64858333333336</v>
      </c>
      <c r="Y223" s="40">
        <f t="shared" si="328"/>
        <v>202.64858333333336</v>
      </c>
      <c r="Z223" s="40">
        <f t="shared" si="328"/>
        <v>202.64858333333336</v>
      </c>
      <c r="AA223" s="42">
        <f t="shared" si="248"/>
        <v>19454.264000000006</v>
      </c>
      <c r="AB223" s="42">
        <v>4863.5659999999953</v>
      </c>
      <c r="AC223" s="44">
        <f>+($D$223*10%)/12</f>
        <v>202.64858333333336</v>
      </c>
      <c r="AD223" s="44">
        <f t="shared" ref="AD223:AN223" si="329">+($D$223*10%)/12</f>
        <v>202.64858333333336</v>
      </c>
      <c r="AE223" s="44">
        <f t="shared" si="329"/>
        <v>202.64858333333336</v>
      </c>
      <c r="AF223" s="44">
        <f t="shared" si="329"/>
        <v>202.64858333333336</v>
      </c>
      <c r="AG223" s="44">
        <f t="shared" si="329"/>
        <v>202.64858333333336</v>
      </c>
      <c r="AH223" s="44">
        <f t="shared" si="329"/>
        <v>202.64858333333336</v>
      </c>
      <c r="AI223" s="44">
        <f t="shared" si="329"/>
        <v>202.64858333333336</v>
      </c>
      <c r="AJ223" s="44">
        <f t="shared" si="329"/>
        <v>202.64858333333336</v>
      </c>
      <c r="AK223" s="44">
        <f t="shared" si="329"/>
        <v>202.64858333333336</v>
      </c>
      <c r="AL223" s="44">
        <f t="shared" si="329"/>
        <v>202.64858333333336</v>
      </c>
      <c r="AM223" s="44">
        <f t="shared" si="329"/>
        <v>202.64858333333336</v>
      </c>
      <c r="AN223" s="44">
        <f t="shared" si="329"/>
        <v>202.64858333333336</v>
      </c>
      <c r="AO223" s="44">
        <f t="shared" si="252"/>
        <v>21886.047000000006</v>
      </c>
      <c r="AP223" s="44">
        <f t="shared" si="250"/>
        <v>2431.7829999999958</v>
      </c>
      <c r="AQ223" s="44">
        <f t="shared" ref="AQ223:BB223" si="330">+($D$223*10%)/12</f>
        <v>202.64858333333336</v>
      </c>
      <c r="AR223" s="44">
        <f t="shared" si="330"/>
        <v>202.64858333333336</v>
      </c>
      <c r="AS223" s="44">
        <f t="shared" si="330"/>
        <v>202.64858333333336</v>
      </c>
      <c r="AT223" s="44">
        <f t="shared" si="330"/>
        <v>202.64858333333336</v>
      </c>
      <c r="AU223" s="44">
        <f t="shared" si="330"/>
        <v>202.64858333333336</v>
      </c>
      <c r="AV223" s="44">
        <f t="shared" si="330"/>
        <v>202.64858333333336</v>
      </c>
      <c r="AW223" s="44">
        <f t="shared" si="330"/>
        <v>202.64858333333336</v>
      </c>
      <c r="AX223" s="44">
        <f t="shared" si="330"/>
        <v>202.64858333333336</v>
      </c>
      <c r="AY223" s="44">
        <f t="shared" si="330"/>
        <v>202.64858333333336</v>
      </c>
      <c r="AZ223" s="44">
        <f t="shared" si="330"/>
        <v>202.64858333333336</v>
      </c>
      <c r="BA223" s="44">
        <f t="shared" si="330"/>
        <v>202.64858333333336</v>
      </c>
      <c r="BB223" s="44">
        <f t="shared" si="330"/>
        <v>202.64858333333336</v>
      </c>
      <c r="BC223" s="44">
        <f t="shared" si="290"/>
        <v>24317.830000000005</v>
      </c>
      <c r="BD223" s="146">
        <f t="shared" si="291"/>
        <v>0</v>
      </c>
    </row>
    <row r="224" spans="1:56" outlineLevel="1" x14ac:dyDescent="0.25">
      <c r="A224" s="145">
        <v>39423</v>
      </c>
      <c r="B224" s="35" t="s">
        <v>318</v>
      </c>
      <c r="C224" s="35" t="s">
        <v>319</v>
      </c>
      <c r="D224" s="38">
        <v>3478.26</v>
      </c>
      <c r="E224" s="38"/>
      <c r="F224" s="38"/>
      <c r="G224" s="38">
        <v>347.82600000000002</v>
      </c>
      <c r="H224" s="38">
        <v>695.65200000000004</v>
      </c>
      <c r="I224" s="38">
        <v>1043.4780000000001</v>
      </c>
      <c r="J224" s="38">
        <v>1391.3040000000001</v>
      </c>
      <c r="K224" s="38">
        <v>1739.13</v>
      </c>
      <c r="L224" s="38">
        <v>2086.9560000000001</v>
      </c>
      <c r="M224" s="40">
        <v>2434.7820000000002</v>
      </c>
      <c r="N224" s="40">
        <v>1391.3140000000003</v>
      </c>
      <c r="O224" s="101">
        <f>+($D$224*10%)/12</f>
        <v>28.985500000000002</v>
      </c>
      <c r="P224" s="40">
        <f t="shared" ref="P224:Z224" si="331">+($D$224*10%)/12</f>
        <v>28.985500000000002</v>
      </c>
      <c r="Q224" s="40">
        <f t="shared" si="331"/>
        <v>28.985500000000002</v>
      </c>
      <c r="R224" s="40">
        <f t="shared" si="331"/>
        <v>28.985500000000002</v>
      </c>
      <c r="S224" s="40">
        <f t="shared" si="331"/>
        <v>28.985500000000002</v>
      </c>
      <c r="T224" s="40">
        <f t="shared" si="331"/>
        <v>28.985500000000002</v>
      </c>
      <c r="U224" s="40">
        <f t="shared" si="331"/>
        <v>28.985500000000002</v>
      </c>
      <c r="V224" s="40">
        <f t="shared" si="331"/>
        <v>28.985500000000002</v>
      </c>
      <c r="W224" s="40">
        <f t="shared" si="331"/>
        <v>28.985500000000002</v>
      </c>
      <c r="X224" s="40">
        <f t="shared" si="331"/>
        <v>28.985500000000002</v>
      </c>
      <c r="Y224" s="40">
        <f t="shared" si="331"/>
        <v>28.985500000000002</v>
      </c>
      <c r="Z224" s="40">
        <f t="shared" si="331"/>
        <v>28.985500000000002</v>
      </c>
      <c r="AA224" s="42">
        <f t="shared" si="248"/>
        <v>2782.6080000000002</v>
      </c>
      <c r="AB224" s="42">
        <v>695.65200000000004</v>
      </c>
      <c r="AC224" s="44">
        <f>+($D$224*10%)/12</f>
        <v>28.985500000000002</v>
      </c>
      <c r="AD224" s="44">
        <f t="shared" ref="AD224:AN224" si="332">+($D$224*10%)/12</f>
        <v>28.985500000000002</v>
      </c>
      <c r="AE224" s="44">
        <f t="shared" si="332"/>
        <v>28.985500000000002</v>
      </c>
      <c r="AF224" s="44">
        <f t="shared" si="332"/>
        <v>28.985500000000002</v>
      </c>
      <c r="AG224" s="44">
        <f t="shared" si="332"/>
        <v>28.985500000000002</v>
      </c>
      <c r="AH224" s="44">
        <f t="shared" si="332"/>
        <v>28.985500000000002</v>
      </c>
      <c r="AI224" s="44">
        <f t="shared" si="332"/>
        <v>28.985500000000002</v>
      </c>
      <c r="AJ224" s="44">
        <f t="shared" si="332"/>
        <v>28.985500000000002</v>
      </c>
      <c r="AK224" s="44">
        <f t="shared" si="332"/>
        <v>28.985500000000002</v>
      </c>
      <c r="AL224" s="44">
        <f t="shared" si="332"/>
        <v>28.985500000000002</v>
      </c>
      <c r="AM224" s="44">
        <f t="shared" si="332"/>
        <v>28.985500000000002</v>
      </c>
      <c r="AN224" s="44">
        <f t="shared" si="332"/>
        <v>28.985500000000002</v>
      </c>
      <c r="AO224" s="44">
        <f t="shared" si="252"/>
        <v>3130.4340000000002</v>
      </c>
      <c r="AP224" s="44">
        <f t="shared" si="250"/>
        <v>347.82600000000002</v>
      </c>
      <c r="AQ224" s="44">
        <f t="shared" ref="AQ224:BB224" si="333">+($D$224*10%)/12</f>
        <v>28.985500000000002</v>
      </c>
      <c r="AR224" s="44">
        <f t="shared" si="333"/>
        <v>28.985500000000002</v>
      </c>
      <c r="AS224" s="44">
        <f t="shared" si="333"/>
        <v>28.985500000000002</v>
      </c>
      <c r="AT224" s="44">
        <f t="shared" si="333"/>
        <v>28.985500000000002</v>
      </c>
      <c r="AU224" s="44">
        <f t="shared" si="333"/>
        <v>28.985500000000002</v>
      </c>
      <c r="AV224" s="44">
        <f t="shared" si="333"/>
        <v>28.985500000000002</v>
      </c>
      <c r="AW224" s="44">
        <f t="shared" si="333"/>
        <v>28.985500000000002</v>
      </c>
      <c r="AX224" s="44">
        <f t="shared" si="333"/>
        <v>28.985500000000002</v>
      </c>
      <c r="AY224" s="44">
        <f t="shared" si="333"/>
        <v>28.985500000000002</v>
      </c>
      <c r="AZ224" s="44">
        <f t="shared" si="333"/>
        <v>28.985500000000002</v>
      </c>
      <c r="BA224" s="44">
        <f t="shared" si="333"/>
        <v>28.985500000000002</v>
      </c>
      <c r="BB224" s="44">
        <f t="shared" si="333"/>
        <v>28.985500000000002</v>
      </c>
      <c r="BC224" s="44">
        <f t="shared" si="290"/>
        <v>3478.26</v>
      </c>
      <c r="BD224" s="146">
        <f t="shared" si="291"/>
        <v>0</v>
      </c>
    </row>
    <row r="225" spans="1:56" outlineLevel="1" x14ac:dyDescent="0.25">
      <c r="A225" s="145">
        <v>39480</v>
      </c>
      <c r="B225" s="35" t="s">
        <v>322</v>
      </c>
      <c r="C225" s="35" t="s">
        <v>323</v>
      </c>
      <c r="D225" s="38">
        <v>9300</v>
      </c>
      <c r="E225" s="38"/>
      <c r="F225" s="38"/>
      <c r="G225" s="38">
        <v>775</v>
      </c>
      <c r="H225" s="38">
        <v>1705</v>
      </c>
      <c r="I225" s="38">
        <v>2635</v>
      </c>
      <c r="J225" s="38">
        <v>3565</v>
      </c>
      <c r="K225" s="38">
        <v>4495</v>
      </c>
      <c r="L225" s="38">
        <v>5425</v>
      </c>
      <c r="M225" s="40">
        <v>6355</v>
      </c>
      <c r="N225" s="40">
        <v>3875</v>
      </c>
      <c r="O225" s="101">
        <f>+($D$225*10%)/12</f>
        <v>77.5</v>
      </c>
      <c r="P225" s="40">
        <f t="shared" ref="P225:Z225" si="334">+($D$225*10%)/12</f>
        <v>77.5</v>
      </c>
      <c r="Q225" s="40">
        <f t="shared" si="334"/>
        <v>77.5</v>
      </c>
      <c r="R225" s="40">
        <f t="shared" si="334"/>
        <v>77.5</v>
      </c>
      <c r="S225" s="40">
        <f t="shared" si="334"/>
        <v>77.5</v>
      </c>
      <c r="T225" s="40">
        <f t="shared" si="334"/>
        <v>77.5</v>
      </c>
      <c r="U225" s="40">
        <f t="shared" si="334"/>
        <v>77.5</v>
      </c>
      <c r="V225" s="40">
        <f t="shared" si="334"/>
        <v>77.5</v>
      </c>
      <c r="W225" s="40">
        <f t="shared" si="334"/>
        <v>77.5</v>
      </c>
      <c r="X225" s="40">
        <f t="shared" si="334"/>
        <v>77.5</v>
      </c>
      <c r="Y225" s="40">
        <f t="shared" si="334"/>
        <v>77.5</v>
      </c>
      <c r="Z225" s="40">
        <f t="shared" si="334"/>
        <v>77.5</v>
      </c>
      <c r="AA225" s="42">
        <f t="shared" si="248"/>
        <v>7285</v>
      </c>
      <c r="AB225" s="42">
        <v>2015</v>
      </c>
      <c r="AC225" s="44">
        <f>+($D$225*10%)/12</f>
        <v>77.5</v>
      </c>
      <c r="AD225" s="44">
        <f t="shared" ref="AD225:AN225" si="335">+($D$225*10%)/12</f>
        <v>77.5</v>
      </c>
      <c r="AE225" s="44">
        <f t="shared" si="335"/>
        <v>77.5</v>
      </c>
      <c r="AF225" s="44">
        <f t="shared" si="335"/>
        <v>77.5</v>
      </c>
      <c r="AG225" s="44">
        <f t="shared" si="335"/>
        <v>77.5</v>
      </c>
      <c r="AH225" s="44">
        <f t="shared" si="335"/>
        <v>77.5</v>
      </c>
      <c r="AI225" s="44">
        <f t="shared" si="335"/>
        <v>77.5</v>
      </c>
      <c r="AJ225" s="44">
        <f t="shared" si="335"/>
        <v>77.5</v>
      </c>
      <c r="AK225" s="44">
        <f t="shared" si="335"/>
        <v>77.5</v>
      </c>
      <c r="AL225" s="44">
        <f t="shared" si="335"/>
        <v>77.5</v>
      </c>
      <c r="AM225" s="44">
        <f t="shared" si="335"/>
        <v>77.5</v>
      </c>
      <c r="AN225" s="44">
        <f t="shared" si="335"/>
        <v>77.5</v>
      </c>
      <c r="AO225" s="44">
        <f t="shared" si="252"/>
        <v>8215</v>
      </c>
      <c r="AP225" s="44">
        <f t="shared" si="250"/>
        <v>1085</v>
      </c>
      <c r="AQ225" s="44">
        <f t="shared" ref="AQ225:BB225" si="336">+($D$225*10%)/12</f>
        <v>77.5</v>
      </c>
      <c r="AR225" s="44">
        <f t="shared" si="336"/>
        <v>77.5</v>
      </c>
      <c r="AS225" s="44">
        <f t="shared" si="336"/>
        <v>77.5</v>
      </c>
      <c r="AT225" s="44">
        <f t="shared" si="336"/>
        <v>77.5</v>
      </c>
      <c r="AU225" s="44">
        <f t="shared" si="336"/>
        <v>77.5</v>
      </c>
      <c r="AV225" s="44">
        <f t="shared" si="336"/>
        <v>77.5</v>
      </c>
      <c r="AW225" s="44">
        <f t="shared" si="336"/>
        <v>77.5</v>
      </c>
      <c r="AX225" s="44">
        <f t="shared" si="336"/>
        <v>77.5</v>
      </c>
      <c r="AY225" s="44">
        <f t="shared" si="336"/>
        <v>77.5</v>
      </c>
      <c r="AZ225" s="44">
        <f t="shared" si="336"/>
        <v>77.5</v>
      </c>
      <c r="BA225" s="44">
        <f t="shared" si="336"/>
        <v>77.5</v>
      </c>
      <c r="BB225" s="44">
        <f t="shared" si="336"/>
        <v>77.5</v>
      </c>
      <c r="BC225" s="44">
        <f t="shared" si="290"/>
        <v>9145</v>
      </c>
      <c r="BD225" s="146">
        <f t="shared" si="291"/>
        <v>155</v>
      </c>
    </row>
    <row r="226" spans="1:56" outlineLevel="1" x14ac:dyDescent="0.25">
      <c r="A226" s="145">
        <v>39504</v>
      </c>
      <c r="B226" s="35" t="s">
        <v>324</v>
      </c>
      <c r="C226" s="35" t="s">
        <v>325</v>
      </c>
      <c r="D226" s="38">
        <v>10172.18</v>
      </c>
      <c r="E226" s="38"/>
      <c r="F226" s="38"/>
      <c r="G226" s="38">
        <v>847.68166666666684</v>
      </c>
      <c r="H226" s="38">
        <v>1864.8996666666676</v>
      </c>
      <c r="I226" s="38">
        <v>2882.1176666666684</v>
      </c>
      <c r="J226" s="38">
        <v>3899.3356666666691</v>
      </c>
      <c r="K226" s="38">
        <v>4916.5536666666694</v>
      </c>
      <c r="L226" s="38">
        <v>5933.7716666666693</v>
      </c>
      <c r="M226" s="40">
        <v>6950.98966666667</v>
      </c>
      <c r="N226" s="40">
        <v>4238.4120000000003</v>
      </c>
      <c r="O226" s="101">
        <f>+($D$226*10%)/12</f>
        <v>84.768166666666673</v>
      </c>
      <c r="P226" s="40">
        <f t="shared" ref="P226:Z226" si="337">+($D$226*10%)/12</f>
        <v>84.768166666666673</v>
      </c>
      <c r="Q226" s="40">
        <f t="shared" si="337"/>
        <v>84.768166666666673</v>
      </c>
      <c r="R226" s="40">
        <f t="shared" si="337"/>
        <v>84.768166666666673</v>
      </c>
      <c r="S226" s="40">
        <f t="shared" si="337"/>
        <v>84.768166666666673</v>
      </c>
      <c r="T226" s="40">
        <f t="shared" si="337"/>
        <v>84.768166666666673</v>
      </c>
      <c r="U226" s="40">
        <f t="shared" si="337"/>
        <v>84.768166666666673</v>
      </c>
      <c r="V226" s="40">
        <f t="shared" si="337"/>
        <v>84.768166666666673</v>
      </c>
      <c r="W226" s="40">
        <f t="shared" si="337"/>
        <v>84.768166666666673</v>
      </c>
      <c r="X226" s="40">
        <f t="shared" si="337"/>
        <v>84.768166666666673</v>
      </c>
      <c r="Y226" s="40">
        <f t="shared" si="337"/>
        <v>84.768166666666673</v>
      </c>
      <c r="Z226" s="40">
        <f t="shared" si="337"/>
        <v>84.768166666666673</v>
      </c>
      <c r="AA226" s="42">
        <f t="shared" si="248"/>
        <v>7968.2076666666708</v>
      </c>
      <c r="AB226" s="42">
        <v>2203.9723333333295</v>
      </c>
      <c r="AC226" s="44">
        <f>+($D$226*10%)/12</f>
        <v>84.768166666666673</v>
      </c>
      <c r="AD226" s="44">
        <f t="shared" ref="AD226:AN226" si="338">+($D$226*10%)/12</f>
        <v>84.768166666666673</v>
      </c>
      <c r="AE226" s="44">
        <f t="shared" si="338"/>
        <v>84.768166666666673</v>
      </c>
      <c r="AF226" s="44">
        <f t="shared" si="338"/>
        <v>84.768166666666673</v>
      </c>
      <c r="AG226" s="44">
        <f t="shared" si="338"/>
        <v>84.768166666666673</v>
      </c>
      <c r="AH226" s="44">
        <f t="shared" si="338"/>
        <v>84.768166666666673</v>
      </c>
      <c r="AI226" s="44">
        <f t="shared" si="338"/>
        <v>84.768166666666673</v>
      </c>
      <c r="AJ226" s="44">
        <f t="shared" si="338"/>
        <v>84.768166666666673</v>
      </c>
      <c r="AK226" s="44">
        <f t="shared" si="338"/>
        <v>84.768166666666673</v>
      </c>
      <c r="AL226" s="44">
        <f t="shared" si="338"/>
        <v>84.768166666666673</v>
      </c>
      <c r="AM226" s="44">
        <f t="shared" si="338"/>
        <v>84.768166666666673</v>
      </c>
      <c r="AN226" s="44">
        <f t="shared" si="338"/>
        <v>84.768166666666673</v>
      </c>
      <c r="AO226" s="44">
        <f t="shared" si="252"/>
        <v>8985.4256666666715</v>
      </c>
      <c r="AP226" s="44">
        <f t="shared" si="250"/>
        <v>1186.7543333333288</v>
      </c>
      <c r="AQ226" s="44">
        <f t="shared" ref="AQ226:BB226" si="339">+($D$226*10%)/12</f>
        <v>84.768166666666673</v>
      </c>
      <c r="AR226" s="44">
        <f t="shared" si="339"/>
        <v>84.768166666666673</v>
      </c>
      <c r="AS226" s="44">
        <f t="shared" si="339"/>
        <v>84.768166666666673</v>
      </c>
      <c r="AT226" s="44">
        <f t="shared" si="339"/>
        <v>84.768166666666673</v>
      </c>
      <c r="AU226" s="44">
        <f t="shared" si="339"/>
        <v>84.768166666666673</v>
      </c>
      <c r="AV226" s="44">
        <f t="shared" si="339"/>
        <v>84.768166666666673</v>
      </c>
      <c r="AW226" s="44">
        <f t="shared" si="339"/>
        <v>84.768166666666673</v>
      </c>
      <c r="AX226" s="44">
        <f t="shared" si="339"/>
        <v>84.768166666666673</v>
      </c>
      <c r="AY226" s="44">
        <f t="shared" si="339"/>
        <v>84.768166666666673</v>
      </c>
      <c r="AZ226" s="44">
        <f t="shared" si="339"/>
        <v>84.768166666666673</v>
      </c>
      <c r="BA226" s="44">
        <f t="shared" si="339"/>
        <v>84.768166666666673</v>
      </c>
      <c r="BB226" s="44">
        <f t="shared" si="339"/>
        <v>84.768166666666673</v>
      </c>
      <c r="BC226" s="44">
        <f t="shared" si="290"/>
        <v>10002.643666666672</v>
      </c>
      <c r="BD226" s="146">
        <f t="shared" si="291"/>
        <v>169.536333333328</v>
      </c>
    </row>
    <row r="227" spans="1:56" outlineLevel="1" x14ac:dyDescent="0.25">
      <c r="A227" s="145">
        <v>39521</v>
      </c>
      <c r="B227" s="35" t="s">
        <v>326</v>
      </c>
      <c r="C227" s="35" t="s">
        <v>327</v>
      </c>
      <c r="D227" s="38">
        <v>11194</v>
      </c>
      <c r="E227" s="38"/>
      <c r="F227" s="38"/>
      <c r="G227" s="38">
        <v>843.53</v>
      </c>
      <c r="H227" s="38">
        <v>1962.93</v>
      </c>
      <c r="I227" s="38">
        <v>3082.33</v>
      </c>
      <c r="J227" s="38">
        <v>4201.7299999999996</v>
      </c>
      <c r="K227" s="38">
        <v>5321.1299999999992</v>
      </c>
      <c r="L227" s="38">
        <v>6440.5299999999988</v>
      </c>
      <c r="M227" s="40">
        <v>7559.9299999999985</v>
      </c>
      <c r="N227" s="40">
        <v>4753.47</v>
      </c>
      <c r="O227" s="101">
        <f>+($D$227*10%)/12</f>
        <v>93.283333333333346</v>
      </c>
      <c r="P227" s="40">
        <f t="shared" ref="P227:Z227" si="340">+($D$227*10%)/12</f>
        <v>93.283333333333346</v>
      </c>
      <c r="Q227" s="40">
        <f t="shared" si="340"/>
        <v>93.283333333333346</v>
      </c>
      <c r="R227" s="40">
        <f t="shared" si="340"/>
        <v>93.283333333333346</v>
      </c>
      <c r="S227" s="40">
        <f t="shared" si="340"/>
        <v>93.283333333333346</v>
      </c>
      <c r="T227" s="40">
        <f t="shared" si="340"/>
        <v>93.283333333333346</v>
      </c>
      <c r="U227" s="40">
        <f t="shared" si="340"/>
        <v>93.283333333333346</v>
      </c>
      <c r="V227" s="40">
        <f t="shared" si="340"/>
        <v>93.283333333333346</v>
      </c>
      <c r="W227" s="40">
        <f t="shared" si="340"/>
        <v>93.283333333333346</v>
      </c>
      <c r="X227" s="40">
        <f t="shared" si="340"/>
        <v>93.283333333333346</v>
      </c>
      <c r="Y227" s="40">
        <f t="shared" si="340"/>
        <v>93.283333333333346</v>
      </c>
      <c r="Z227" s="40">
        <f t="shared" si="340"/>
        <v>93.283333333333346</v>
      </c>
      <c r="AA227" s="42">
        <f t="shared" si="248"/>
        <v>8679.3299999999981</v>
      </c>
      <c r="AB227" s="42">
        <v>2514.6700000000019</v>
      </c>
      <c r="AC227" s="44">
        <f>+($D$227*10%)/12</f>
        <v>93.283333333333346</v>
      </c>
      <c r="AD227" s="44">
        <f t="shared" ref="AD227:AN227" si="341">+($D$227*10%)/12</f>
        <v>93.283333333333346</v>
      </c>
      <c r="AE227" s="44">
        <f t="shared" si="341"/>
        <v>93.283333333333346</v>
      </c>
      <c r="AF227" s="44">
        <f t="shared" si="341"/>
        <v>93.283333333333346</v>
      </c>
      <c r="AG227" s="44">
        <f t="shared" si="341"/>
        <v>93.283333333333346</v>
      </c>
      <c r="AH227" s="44">
        <f t="shared" si="341"/>
        <v>93.283333333333346</v>
      </c>
      <c r="AI227" s="44">
        <f t="shared" si="341"/>
        <v>93.283333333333346</v>
      </c>
      <c r="AJ227" s="44">
        <f t="shared" si="341"/>
        <v>93.283333333333346</v>
      </c>
      <c r="AK227" s="44">
        <f t="shared" si="341"/>
        <v>93.283333333333346</v>
      </c>
      <c r="AL227" s="44">
        <f t="shared" si="341"/>
        <v>93.283333333333346</v>
      </c>
      <c r="AM227" s="44">
        <f t="shared" si="341"/>
        <v>93.283333333333346</v>
      </c>
      <c r="AN227" s="44">
        <f t="shared" si="341"/>
        <v>93.283333333333346</v>
      </c>
      <c r="AO227" s="44">
        <f t="shared" si="252"/>
        <v>9798.7299999999977</v>
      </c>
      <c r="AP227" s="44">
        <f t="shared" si="250"/>
        <v>1395.2700000000023</v>
      </c>
      <c r="AQ227" s="44">
        <f t="shared" ref="AQ227:BB227" si="342">+($D$227*10%)/12</f>
        <v>93.283333333333346</v>
      </c>
      <c r="AR227" s="44">
        <f t="shared" si="342"/>
        <v>93.283333333333346</v>
      </c>
      <c r="AS227" s="44">
        <f t="shared" si="342"/>
        <v>93.283333333333346</v>
      </c>
      <c r="AT227" s="44">
        <f t="shared" si="342"/>
        <v>93.283333333333346</v>
      </c>
      <c r="AU227" s="44">
        <f t="shared" si="342"/>
        <v>93.283333333333346</v>
      </c>
      <c r="AV227" s="44">
        <f t="shared" si="342"/>
        <v>93.283333333333346</v>
      </c>
      <c r="AW227" s="44">
        <f t="shared" si="342"/>
        <v>93.283333333333346</v>
      </c>
      <c r="AX227" s="44">
        <f t="shared" si="342"/>
        <v>93.283333333333346</v>
      </c>
      <c r="AY227" s="44">
        <f t="shared" si="342"/>
        <v>93.283333333333346</v>
      </c>
      <c r="AZ227" s="44">
        <f t="shared" si="342"/>
        <v>93.283333333333346</v>
      </c>
      <c r="BA227" s="44">
        <f t="shared" si="342"/>
        <v>93.283333333333346</v>
      </c>
      <c r="BB227" s="44">
        <f t="shared" si="342"/>
        <v>93.283333333333346</v>
      </c>
      <c r="BC227" s="44">
        <f t="shared" si="290"/>
        <v>10918.129999999997</v>
      </c>
      <c r="BD227" s="146">
        <f t="shared" si="291"/>
        <v>275.87000000000262</v>
      </c>
    </row>
    <row r="228" spans="1:56" outlineLevel="1" x14ac:dyDescent="0.25">
      <c r="A228" s="147">
        <v>39652</v>
      </c>
      <c r="B228" s="36" t="s">
        <v>328</v>
      </c>
      <c r="C228" s="36" t="s">
        <v>329</v>
      </c>
      <c r="D228" s="38">
        <v>5478.26</v>
      </c>
      <c r="E228" s="38"/>
      <c r="F228" s="38"/>
      <c r="G228" s="38">
        <v>228.26083333333332</v>
      </c>
      <c r="H228" s="38">
        <v>776.08683333333329</v>
      </c>
      <c r="I228" s="38">
        <v>1323.9128333333335</v>
      </c>
      <c r="J228" s="38">
        <v>1871.7388333333345</v>
      </c>
      <c r="K228" s="38">
        <v>2419.5648333333347</v>
      </c>
      <c r="L228" s="38">
        <v>2967.3908333333347</v>
      </c>
      <c r="M228" s="40">
        <v>3515.2168333333348</v>
      </c>
      <c r="N228" s="40">
        <v>2510.8740000000003</v>
      </c>
      <c r="O228" s="101">
        <f>+($D$228*10%)/12</f>
        <v>45.652166666666666</v>
      </c>
      <c r="P228" s="40">
        <f t="shared" ref="P228:Z228" si="343">+($D$228*10%)/12</f>
        <v>45.652166666666666</v>
      </c>
      <c r="Q228" s="40">
        <f t="shared" si="343"/>
        <v>45.652166666666666</v>
      </c>
      <c r="R228" s="40">
        <f t="shared" si="343"/>
        <v>45.652166666666666</v>
      </c>
      <c r="S228" s="40">
        <f t="shared" si="343"/>
        <v>45.652166666666666</v>
      </c>
      <c r="T228" s="40">
        <f t="shared" si="343"/>
        <v>45.652166666666666</v>
      </c>
      <c r="U228" s="40">
        <f t="shared" si="343"/>
        <v>45.652166666666666</v>
      </c>
      <c r="V228" s="40">
        <f t="shared" si="343"/>
        <v>45.652166666666666</v>
      </c>
      <c r="W228" s="40">
        <f t="shared" si="343"/>
        <v>45.652166666666666</v>
      </c>
      <c r="X228" s="40">
        <f t="shared" si="343"/>
        <v>45.652166666666666</v>
      </c>
      <c r="Y228" s="40">
        <f t="shared" si="343"/>
        <v>45.652166666666666</v>
      </c>
      <c r="Z228" s="40">
        <f t="shared" si="343"/>
        <v>45.652166666666666</v>
      </c>
      <c r="AA228" s="42">
        <f t="shared" si="248"/>
        <v>4063.0428333333348</v>
      </c>
      <c r="AB228" s="42">
        <v>1415.2171666666654</v>
      </c>
      <c r="AC228" s="44">
        <f>+($D$228*10%)/12</f>
        <v>45.652166666666666</v>
      </c>
      <c r="AD228" s="44">
        <f t="shared" ref="AD228:AN228" si="344">+($D$228*10%)/12</f>
        <v>45.652166666666666</v>
      </c>
      <c r="AE228" s="44">
        <f t="shared" si="344"/>
        <v>45.652166666666666</v>
      </c>
      <c r="AF228" s="44">
        <f t="shared" si="344"/>
        <v>45.652166666666666</v>
      </c>
      <c r="AG228" s="44">
        <f t="shared" si="344"/>
        <v>45.652166666666666</v>
      </c>
      <c r="AH228" s="44">
        <f t="shared" si="344"/>
        <v>45.652166666666666</v>
      </c>
      <c r="AI228" s="44">
        <f t="shared" si="344"/>
        <v>45.652166666666666</v>
      </c>
      <c r="AJ228" s="44">
        <f t="shared" si="344"/>
        <v>45.652166666666666</v>
      </c>
      <c r="AK228" s="44">
        <f t="shared" si="344"/>
        <v>45.652166666666666</v>
      </c>
      <c r="AL228" s="44">
        <f t="shared" si="344"/>
        <v>45.652166666666666</v>
      </c>
      <c r="AM228" s="44">
        <f t="shared" si="344"/>
        <v>45.652166666666666</v>
      </c>
      <c r="AN228" s="44">
        <f t="shared" si="344"/>
        <v>45.652166666666666</v>
      </c>
      <c r="AO228" s="44">
        <f t="shared" si="252"/>
        <v>4610.8688333333348</v>
      </c>
      <c r="AP228" s="44">
        <f t="shared" si="250"/>
        <v>867.39116666666541</v>
      </c>
      <c r="AQ228" s="44">
        <f t="shared" ref="AQ228:BB228" si="345">+($D$228*10%)/12</f>
        <v>45.652166666666666</v>
      </c>
      <c r="AR228" s="44">
        <f t="shared" si="345"/>
        <v>45.652166666666666</v>
      </c>
      <c r="AS228" s="44">
        <f t="shared" si="345"/>
        <v>45.652166666666666</v>
      </c>
      <c r="AT228" s="44">
        <f t="shared" si="345"/>
        <v>45.652166666666666</v>
      </c>
      <c r="AU228" s="44">
        <f t="shared" si="345"/>
        <v>45.652166666666666</v>
      </c>
      <c r="AV228" s="44">
        <f t="shared" si="345"/>
        <v>45.652166666666666</v>
      </c>
      <c r="AW228" s="44">
        <f t="shared" si="345"/>
        <v>45.652166666666666</v>
      </c>
      <c r="AX228" s="44">
        <f t="shared" si="345"/>
        <v>45.652166666666666</v>
      </c>
      <c r="AY228" s="44">
        <f t="shared" si="345"/>
        <v>45.652166666666666</v>
      </c>
      <c r="AZ228" s="44">
        <f t="shared" si="345"/>
        <v>45.652166666666666</v>
      </c>
      <c r="BA228" s="44">
        <f t="shared" si="345"/>
        <v>45.652166666666666</v>
      </c>
      <c r="BB228" s="44">
        <f t="shared" si="345"/>
        <v>45.652166666666666</v>
      </c>
      <c r="BC228" s="44">
        <f t="shared" si="290"/>
        <v>5158.6948333333348</v>
      </c>
      <c r="BD228" s="146">
        <f t="shared" si="291"/>
        <v>319.56516666666539</v>
      </c>
    </row>
    <row r="229" spans="1:56" outlineLevel="1" x14ac:dyDescent="0.25">
      <c r="A229" s="145">
        <v>39691</v>
      </c>
      <c r="B229" s="35" t="s">
        <v>330</v>
      </c>
      <c r="C229" s="35" t="s">
        <v>331</v>
      </c>
      <c r="D229" s="38">
        <v>16244.33</v>
      </c>
      <c r="E229" s="38"/>
      <c r="F229" s="38">
        <v>0</v>
      </c>
      <c r="G229" s="38">
        <v>541.47766666666666</v>
      </c>
      <c r="H229" s="38">
        <v>2165.9106666666667</v>
      </c>
      <c r="I229" s="38">
        <v>3790.3436666666639</v>
      </c>
      <c r="J229" s="38">
        <v>5414.7766666666612</v>
      </c>
      <c r="K229" s="38">
        <v>7039.2096666666612</v>
      </c>
      <c r="L229" s="38">
        <v>8663.6426666666612</v>
      </c>
      <c r="M229" s="40">
        <v>10288.07566666666</v>
      </c>
      <c r="N229" s="40">
        <v>7580.6869999999999</v>
      </c>
      <c r="O229" s="101">
        <f>+($D$229*10%)/12</f>
        <v>135.36941666666667</v>
      </c>
      <c r="P229" s="40">
        <f t="shared" ref="P229:Z229" si="346">+($D$229*10%)/12</f>
        <v>135.36941666666667</v>
      </c>
      <c r="Q229" s="40">
        <f t="shared" si="346"/>
        <v>135.36941666666667</v>
      </c>
      <c r="R229" s="40">
        <f t="shared" si="346"/>
        <v>135.36941666666667</v>
      </c>
      <c r="S229" s="40">
        <f t="shared" si="346"/>
        <v>135.36941666666667</v>
      </c>
      <c r="T229" s="40">
        <f t="shared" si="346"/>
        <v>135.36941666666667</v>
      </c>
      <c r="U229" s="40">
        <f t="shared" si="346"/>
        <v>135.36941666666667</v>
      </c>
      <c r="V229" s="40">
        <f t="shared" si="346"/>
        <v>135.36941666666667</v>
      </c>
      <c r="W229" s="40">
        <f t="shared" si="346"/>
        <v>135.36941666666667</v>
      </c>
      <c r="X229" s="40">
        <f t="shared" si="346"/>
        <v>135.36941666666667</v>
      </c>
      <c r="Y229" s="40">
        <f t="shared" si="346"/>
        <v>135.36941666666667</v>
      </c>
      <c r="Z229" s="40">
        <f t="shared" si="346"/>
        <v>135.36941666666667</v>
      </c>
      <c r="AA229" s="42">
        <f t="shared" si="248"/>
        <v>11912.508666666661</v>
      </c>
      <c r="AB229" s="42">
        <v>4331.8213333333388</v>
      </c>
      <c r="AC229" s="44">
        <f>+($D$229*10%)/12</f>
        <v>135.36941666666667</v>
      </c>
      <c r="AD229" s="44">
        <f t="shared" ref="AD229:AN229" si="347">+($D$229*10%)/12</f>
        <v>135.36941666666667</v>
      </c>
      <c r="AE229" s="44">
        <f t="shared" si="347"/>
        <v>135.36941666666667</v>
      </c>
      <c r="AF229" s="44">
        <f t="shared" si="347"/>
        <v>135.36941666666667</v>
      </c>
      <c r="AG229" s="44">
        <f t="shared" si="347"/>
        <v>135.36941666666667</v>
      </c>
      <c r="AH229" s="44">
        <f t="shared" si="347"/>
        <v>135.36941666666667</v>
      </c>
      <c r="AI229" s="44">
        <f t="shared" si="347"/>
        <v>135.36941666666667</v>
      </c>
      <c r="AJ229" s="44">
        <f t="shared" si="347"/>
        <v>135.36941666666667</v>
      </c>
      <c r="AK229" s="44">
        <f t="shared" si="347"/>
        <v>135.36941666666667</v>
      </c>
      <c r="AL229" s="44">
        <f t="shared" si="347"/>
        <v>135.36941666666667</v>
      </c>
      <c r="AM229" s="44">
        <f t="shared" si="347"/>
        <v>135.36941666666667</v>
      </c>
      <c r="AN229" s="44">
        <f t="shared" si="347"/>
        <v>135.36941666666667</v>
      </c>
      <c r="AO229" s="44">
        <f t="shared" si="252"/>
        <v>13536.941666666662</v>
      </c>
      <c r="AP229" s="44">
        <f t="shared" si="250"/>
        <v>2707.3883333333379</v>
      </c>
      <c r="AQ229" s="44">
        <f t="shared" ref="AQ229:BB229" si="348">+($D$229*10%)/12</f>
        <v>135.36941666666667</v>
      </c>
      <c r="AR229" s="44">
        <f t="shared" si="348"/>
        <v>135.36941666666667</v>
      </c>
      <c r="AS229" s="44">
        <f t="shared" si="348"/>
        <v>135.36941666666667</v>
      </c>
      <c r="AT229" s="44">
        <f t="shared" si="348"/>
        <v>135.36941666666667</v>
      </c>
      <c r="AU229" s="44">
        <f t="shared" si="348"/>
        <v>135.36941666666667</v>
      </c>
      <c r="AV229" s="44">
        <f t="shared" si="348"/>
        <v>135.36941666666667</v>
      </c>
      <c r="AW229" s="44">
        <f t="shared" si="348"/>
        <v>135.36941666666667</v>
      </c>
      <c r="AX229" s="44">
        <f t="shared" si="348"/>
        <v>135.36941666666667</v>
      </c>
      <c r="AY229" s="44">
        <f t="shared" si="348"/>
        <v>135.36941666666667</v>
      </c>
      <c r="AZ229" s="44">
        <f t="shared" si="348"/>
        <v>135.36941666666667</v>
      </c>
      <c r="BA229" s="44">
        <f t="shared" si="348"/>
        <v>135.36941666666667</v>
      </c>
      <c r="BB229" s="44">
        <f t="shared" si="348"/>
        <v>135.36941666666667</v>
      </c>
      <c r="BC229" s="44">
        <f t="shared" si="290"/>
        <v>15161.374666666663</v>
      </c>
      <c r="BD229" s="146">
        <f t="shared" si="291"/>
        <v>1082.955333333337</v>
      </c>
    </row>
    <row r="230" spans="1:56" outlineLevel="1" x14ac:dyDescent="0.25">
      <c r="A230" s="145">
        <v>40036</v>
      </c>
      <c r="B230" s="35" t="s">
        <v>332</v>
      </c>
      <c r="C230" s="35" t="s">
        <v>333</v>
      </c>
      <c r="D230" s="38">
        <v>2900</v>
      </c>
      <c r="E230" s="38"/>
      <c r="F230" s="38"/>
      <c r="G230" s="38"/>
      <c r="H230" s="38">
        <v>96.666666666666671</v>
      </c>
      <c r="I230" s="38">
        <v>386.66666666666674</v>
      </c>
      <c r="J230" s="38">
        <v>676.66666666666663</v>
      </c>
      <c r="K230" s="38">
        <v>966.66666666666663</v>
      </c>
      <c r="L230" s="38">
        <v>1256.6666666666665</v>
      </c>
      <c r="M230" s="40">
        <v>1546.6666666666665</v>
      </c>
      <c r="N230" s="40">
        <v>1643.33</v>
      </c>
      <c r="O230" s="101">
        <f>+($D$230*10%)/12</f>
        <v>24.166666666666668</v>
      </c>
      <c r="P230" s="40">
        <f t="shared" ref="P230:Z230" si="349">+($D$230*10%)/12</f>
        <v>24.166666666666668</v>
      </c>
      <c r="Q230" s="40">
        <f t="shared" si="349"/>
        <v>24.166666666666668</v>
      </c>
      <c r="R230" s="40">
        <f t="shared" si="349"/>
        <v>24.166666666666668</v>
      </c>
      <c r="S230" s="40">
        <f t="shared" si="349"/>
        <v>24.166666666666668</v>
      </c>
      <c r="T230" s="40">
        <f t="shared" si="349"/>
        <v>24.166666666666668</v>
      </c>
      <c r="U230" s="40">
        <f t="shared" si="349"/>
        <v>24.166666666666668</v>
      </c>
      <c r="V230" s="40">
        <f t="shared" si="349"/>
        <v>24.166666666666668</v>
      </c>
      <c r="W230" s="40">
        <f t="shared" si="349"/>
        <v>24.166666666666668</v>
      </c>
      <c r="X230" s="40">
        <f t="shared" si="349"/>
        <v>24.166666666666668</v>
      </c>
      <c r="Y230" s="40">
        <f t="shared" si="349"/>
        <v>24.166666666666668</v>
      </c>
      <c r="Z230" s="40">
        <f t="shared" si="349"/>
        <v>24.166666666666668</v>
      </c>
      <c r="AA230" s="42">
        <f t="shared" si="248"/>
        <v>1836.6666666666665</v>
      </c>
      <c r="AB230" s="42">
        <v>1063.3333333333335</v>
      </c>
      <c r="AC230" s="44">
        <f>+($D$230*10%)/12</f>
        <v>24.166666666666668</v>
      </c>
      <c r="AD230" s="44">
        <f t="shared" ref="AD230:AN230" si="350">+($D$230*10%)/12</f>
        <v>24.166666666666668</v>
      </c>
      <c r="AE230" s="44">
        <f t="shared" si="350"/>
        <v>24.166666666666668</v>
      </c>
      <c r="AF230" s="44">
        <f t="shared" si="350"/>
        <v>24.166666666666668</v>
      </c>
      <c r="AG230" s="44">
        <f t="shared" si="350"/>
        <v>24.166666666666668</v>
      </c>
      <c r="AH230" s="44">
        <f t="shared" si="350"/>
        <v>24.166666666666668</v>
      </c>
      <c r="AI230" s="44">
        <f t="shared" si="350"/>
        <v>24.166666666666668</v>
      </c>
      <c r="AJ230" s="44">
        <f t="shared" si="350"/>
        <v>24.166666666666668</v>
      </c>
      <c r="AK230" s="44">
        <f t="shared" si="350"/>
        <v>24.166666666666668</v>
      </c>
      <c r="AL230" s="44">
        <f t="shared" si="350"/>
        <v>24.166666666666668</v>
      </c>
      <c r="AM230" s="44">
        <f t="shared" si="350"/>
        <v>24.166666666666668</v>
      </c>
      <c r="AN230" s="44">
        <f t="shared" si="350"/>
        <v>24.166666666666668</v>
      </c>
      <c r="AO230" s="44">
        <f t="shared" si="252"/>
        <v>2126.6666666666665</v>
      </c>
      <c r="AP230" s="44">
        <f t="shared" si="250"/>
        <v>773.33333333333348</v>
      </c>
      <c r="AQ230" s="44">
        <f t="shared" ref="AQ230:BB230" si="351">+($D$230*10%)/12</f>
        <v>24.166666666666668</v>
      </c>
      <c r="AR230" s="44">
        <f t="shared" si="351"/>
        <v>24.166666666666668</v>
      </c>
      <c r="AS230" s="44">
        <f t="shared" si="351"/>
        <v>24.166666666666668</v>
      </c>
      <c r="AT230" s="44">
        <f t="shared" si="351"/>
        <v>24.166666666666668</v>
      </c>
      <c r="AU230" s="44">
        <f t="shared" si="351"/>
        <v>24.166666666666668</v>
      </c>
      <c r="AV230" s="44">
        <f t="shared" si="351"/>
        <v>24.166666666666668</v>
      </c>
      <c r="AW230" s="44">
        <f t="shared" si="351"/>
        <v>24.166666666666668</v>
      </c>
      <c r="AX230" s="44">
        <f t="shared" si="351"/>
        <v>24.166666666666668</v>
      </c>
      <c r="AY230" s="44">
        <f t="shared" si="351"/>
        <v>24.166666666666668</v>
      </c>
      <c r="AZ230" s="44">
        <f t="shared" si="351"/>
        <v>24.166666666666668</v>
      </c>
      <c r="BA230" s="44">
        <f t="shared" si="351"/>
        <v>24.166666666666668</v>
      </c>
      <c r="BB230" s="44">
        <f t="shared" si="351"/>
        <v>24.166666666666668</v>
      </c>
      <c r="BC230" s="44">
        <f t="shared" si="290"/>
        <v>2416.6666666666665</v>
      </c>
      <c r="BD230" s="146">
        <f t="shared" si="291"/>
        <v>483.33333333333348</v>
      </c>
    </row>
    <row r="231" spans="1:56" outlineLevel="1" x14ac:dyDescent="0.25">
      <c r="A231" s="145">
        <v>40085</v>
      </c>
      <c r="B231" s="35" t="s">
        <v>334</v>
      </c>
      <c r="C231" s="35" t="s">
        <v>335</v>
      </c>
      <c r="D231" s="38">
        <v>7825.22</v>
      </c>
      <c r="E231" s="38"/>
      <c r="F231" s="38"/>
      <c r="G231" s="38"/>
      <c r="H231" s="38">
        <v>195.63049999999998</v>
      </c>
      <c r="I231" s="38">
        <v>978.15250000000003</v>
      </c>
      <c r="J231" s="38">
        <v>1760.6745000000008</v>
      </c>
      <c r="K231" s="38">
        <v>2543.1965000000005</v>
      </c>
      <c r="L231" s="38">
        <v>3325.7185000000004</v>
      </c>
      <c r="M231" s="40">
        <v>4108.2404999999999</v>
      </c>
      <c r="N231" s="40">
        <v>4499.4980000000005</v>
      </c>
      <c r="O231" s="101">
        <f>+($D$231*10%)/12</f>
        <v>65.210166666666666</v>
      </c>
      <c r="P231" s="40">
        <f t="shared" ref="P231:Z231" si="352">+($D$231*10%)/12</f>
        <v>65.210166666666666</v>
      </c>
      <c r="Q231" s="40">
        <f t="shared" si="352"/>
        <v>65.210166666666666</v>
      </c>
      <c r="R231" s="40">
        <f t="shared" si="352"/>
        <v>65.210166666666666</v>
      </c>
      <c r="S231" s="40">
        <f t="shared" si="352"/>
        <v>65.210166666666666</v>
      </c>
      <c r="T231" s="40">
        <f t="shared" si="352"/>
        <v>65.210166666666666</v>
      </c>
      <c r="U231" s="40">
        <f t="shared" si="352"/>
        <v>65.210166666666666</v>
      </c>
      <c r="V231" s="40">
        <f t="shared" si="352"/>
        <v>65.210166666666666</v>
      </c>
      <c r="W231" s="40">
        <f t="shared" si="352"/>
        <v>65.210166666666666</v>
      </c>
      <c r="X231" s="40">
        <f t="shared" si="352"/>
        <v>65.210166666666666</v>
      </c>
      <c r="Y231" s="40">
        <f t="shared" si="352"/>
        <v>65.210166666666666</v>
      </c>
      <c r="Z231" s="40">
        <f t="shared" si="352"/>
        <v>65.210166666666666</v>
      </c>
      <c r="AA231" s="42">
        <f t="shared" si="248"/>
        <v>4890.7624999999998</v>
      </c>
      <c r="AB231" s="42">
        <v>2934.4575000000004</v>
      </c>
      <c r="AC231" s="44">
        <f>+($D$231*10%)/12</f>
        <v>65.210166666666666</v>
      </c>
      <c r="AD231" s="44">
        <f t="shared" ref="AD231:AN231" si="353">+($D$231*10%)/12</f>
        <v>65.210166666666666</v>
      </c>
      <c r="AE231" s="44">
        <f t="shared" si="353"/>
        <v>65.210166666666666</v>
      </c>
      <c r="AF231" s="44">
        <f t="shared" si="353"/>
        <v>65.210166666666666</v>
      </c>
      <c r="AG231" s="44">
        <f t="shared" si="353"/>
        <v>65.210166666666666</v>
      </c>
      <c r="AH231" s="44">
        <f t="shared" si="353"/>
        <v>65.210166666666666</v>
      </c>
      <c r="AI231" s="44">
        <f t="shared" si="353"/>
        <v>65.210166666666666</v>
      </c>
      <c r="AJ231" s="44">
        <f t="shared" si="353"/>
        <v>65.210166666666666</v>
      </c>
      <c r="AK231" s="44">
        <f t="shared" si="353"/>
        <v>65.210166666666666</v>
      </c>
      <c r="AL231" s="44">
        <f t="shared" si="353"/>
        <v>65.210166666666666</v>
      </c>
      <c r="AM231" s="44">
        <f t="shared" si="353"/>
        <v>65.210166666666666</v>
      </c>
      <c r="AN231" s="44">
        <f t="shared" si="353"/>
        <v>65.210166666666666</v>
      </c>
      <c r="AO231" s="44">
        <f t="shared" si="252"/>
        <v>5673.2844999999998</v>
      </c>
      <c r="AP231" s="44">
        <f t="shared" si="250"/>
        <v>2151.9355000000005</v>
      </c>
      <c r="AQ231" s="44">
        <f t="shared" ref="AQ231:BB231" si="354">+($D$231*10%)/12</f>
        <v>65.210166666666666</v>
      </c>
      <c r="AR231" s="44">
        <f t="shared" si="354"/>
        <v>65.210166666666666</v>
      </c>
      <c r="AS231" s="44">
        <f t="shared" si="354"/>
        <v>65.210166666666666</v>
      </c>
      <c r="AT231" s="44">
        <f t="shared" si="354"/>
        <v>65.210166666666666</v>
      </c>
      <c r="AU231" s="44">
        <f t="shared" si="354"/>
        <v>65.210166666666666</v>
      </c>
      <c r="AV231" s="44">
        <f t="shared" si="354"/>
        <v>65.210166666666666</v>
      </c>
      <c r="AW231" s="44">
        <f t="shared" si="354"/>
        <v>65.210166666666666</v>
      </c>
      <c r="AX231" s="44">
        <f t="shared" si="354"/>
        <v>65.210166666666666</v>
      </c>
      <c r="AY231" s="44">
        <f t="shared" si="354"/>
        <v>65.210166666666666</v>
      </c>
      <c r="AZ231" s="44">
        <f t="shared" si="354"/>
        <v>65.210166666666666</v>
      </c>
      <c r="BA231" s="44">
        <f t="shared" si="354"/>
        <v>65.210166666666666</v>
      </c>
      <c r="BB231" s="44">
        <f t="shared" si="354"/>
        <v>65.210166666666666</v>
      </c>
      <c r="BC231" s="44">
        <f t="shared" si="290"/>
        <v>6455.8064999999997</v>
      </c>
      <c r="BD231" s="146">
        <f t="shared" si="291"/>
        <v>1369.4135000000006</v>
      </c>
    </row>
    <row r="232" spans="1:56" outlineLevel="1" x14ac:dyDescent="0.25">
      <c r="A232" s="145">
        <v>40091</v>
      </c>
      <c r="B232" s="35" t="s">
        <v>336</v>
      </c>
      <c r="C232" s="35" t="s">
        <v>337</v>
      </c>
      <c r="D232" s="38">
        <v>21304.35</v>
      </c>
      <c r="E232" s="38"/>
      <c r="F232" s="38"/>
      <c r="G232" s="38"/>
      <c r="H232" s="38">
        <v>355.07249999999999</v>
      </c>
      <c r="I232" s="38">
        <v>2485.5075000000006</v>
      </c>
      <c r="J232" s="38">
        <v>4615.9425000000019</v>
      </c>
      <c r="K232" s="38">
        <v>6746.3775000000023</v>
      </c>
      <c r="L232" s="38">
        <v>8876.8125000000036</v>
      </c>
      <c r="M232" s="40">
        <v>11007.247500000005</v>
      </c>
      <c r="N232" s="40">
        <v>12427.534999999998</v>
      </c>
      <c r="O232" s="101">
        <f>+($D$232*10%)/12</f>
        <v>177.53625</v>
      </c>
      <c r="P232" s="40">
        <f t="shared" ref="P232:Z232" si="355">+($D$232*10%)/12</f>
        <v>177.53625</v>
      </c>
      <c r="Q232" s="40">
        <f t="shared" si="355"/>
        <v>177.53625</v>
      </c>
      <c r="R232" s="40">
        <f t="shared" si="355"/>
        <v>177.53625</v>
      </c>
      <c r="S232" s="40">
        <f t="shared" si="355"/>
        <v>177.53625</v>
      </c>
      <c r="T232" s="40">
        <f t="shared" si="355"/>
        <v>177.53625</v>
      </c>
      <c r="U232" s="40">
        <f t="shared" si="355"/>
        <v>177.53625</v>
      </c>
      <c r="V232" s="40">
        <f t="shared" si="355"/>
        <v>177.53625</v>
      </c>
      <c r="W232" s="40">
        <f t="shared" si="355"/>
        <v>177.53625</v>
      </c>
      <c r="X232" s="40">
        <f t="shared" si="355"/>
        <v>177.53625</v>
      </c>
      <c r="Y232" s="40">
        <f t="shared" si="355"/>
        <v>177.53625</v>
      </c>
      <c r="Z232" s="40">
        <f t="shared" si="355"/>
        <v>177.53625</v>
      </c>
      <c r="AA232" s="42">
        <f t="shared" si="248"/>
        <v>13137.682500000006</v>
      </c>
      <c r="AB232" s="42">
        <v>8166.6674999999923</v>
      </c>
      <c r="AC232" s="44">
        <f>+($D$232*10%)/12</f>
        <v>177.53625</v>
      </c>
      <c r="AD232" s="44">
        <f t="shared" ref="AD232:AN232" si="356">+($D$232*10%)/12</f>
        <v>177.53625</v>
      </c>
      <c r="AE232" s="44">
        <f t="shared" si="356"/>
        <v>177.53625</v>
      </c>
      <c r="AF232" s="44">
        <f t="shared" si="356"/>
        <v>177.53625</v>
      </c>
      <c r="AG232" s="44">
        <f t="shared" si="356"/>
        <v>177.53625</v>
      </c>
      <c r="AH232" s="44">
        <f t="shared" si="356"/>
        <v>177.53625</v>
      </c>
      <c r="AI232" s="44">
        <f t="shared" si="356"/>
        <v>177.53625</v>
      </c>
      <c r="AJ232" s="44">
        <f t="shared" si="356"/>
        <v>177.53625</v>
      </c>
      <c r="AK232" s="44">
        <f t="shared" si="356"/>
        <v>177.53625</v>
      </c>
      <c r="AL232" s="44">
        <f t="shared" si="356"/>
        <v>177.53625</v>
      </c>
      <c r="AM232" s="44">
        <f t="shared" si="356"/>
        <v>177.53625</v>
      </c>
      <c r="AN232" s="44">
        <f t="shared" si="356"/>
        <v>177.53625</v>
      </c>
      <c r="AO232" s="44">
        <f t="shared" si="252"/>
        <v>15268.117500000008</v>
      </c>
      <c r="AP232" s="44">
        <f t="shared" si="250"/>
        <v>6036.232499999991</v>
      </c>
      <c r="AQ232" s="44">
        <f t="shared" ref="AQ232:BB232" si="357">+($D$232*10%)/12</f>
        <v>177.53625</v>
      </c>
      <c r="AR232" s="44">
        <f t="shared" si="357"/>
        <v>177.53625</v>
      </c>
      <c r="AS232" s="44">
        <f t="shared" si="357"/>
        <v>177.53625</v>
      </c>
      <c r="AT232" s="44">
        <f t="shared" si="357"/>
        <v>177.53625</v>
      </c>
      <c r="AU232" s="44">
        <f t="shared" si="357"/>
        <v>177.53625</v>
      </c>
      <c r="AV232" s="44">
        <f t="shared" si="357"/>
        <v>177.53625</v>
      </c>
      <c r="AW232" s="44">
        <f t="shared" si="357"/>
        <v>177.53625</v>
      </c>
      <c r="AX232" s="44">
        <f t="shared" si="357"/>
        <v>177.53625</v>
      </c>
      <c r="AY232" s="44">
        <f t="shared" si="357"/>
        <v>177.53625</v>
      </c>
      <c r="AZ232" s="44">
        <f t="shared" si="357"/>
        <v>177.53625</v>
      </c>
      <c r="BA232" s="44">
        <f t="shared" si="357"/>
        <v>177.53625</v>
      </c>
      <c r="BB232" s="44">
        <f t="shared" si="357"/>
        <v>177.53625</v>
      </c>
      <c r="BC232" s="44">
        <f t="shared" si="290"/>
        <v>17398.552500000009</v>
      </c>
      <c r="BD232" s="146">
        <f t="shared" si="291"/>
        <v>3905.7974999999897</v>
      </c>
    </row>
    <row r="233" spans="1:56" outlineLevel="1" x14ac:dyDescent="0.25">
      <c r="A233" s="145">
        <v>40117</v>
      </c>
      <c r="B233" s="35" t="s">
        <v>338</v>
      </c>
      <c r="C233" s="35" t="s">
        <v>339</v>
      </c>
      <c r="D233" s="38">
        <v>850.44</v>
      </c>
      <c r="E233" s="38"/>
      <c r="F233" s="38"/>
      <c r="G233" s="38"/>
      <c r="H233" s="38">
        <v>7.0870000000000006</v>
      </c>
      <c r="I233" s="38">
        <v>92.131000000000029</v>
      </c>
      <c r="J233" s="38">
        <v>177.17500000000001</v>
      </c>
      <c r="K233" s="38">
        <v>262.21900000000005</v>
      </c>
      <c r="L233" s="38">
        <v>347.26300000000009</v>
      </c>
      <c r="M233" s="40">
        <v>432.30700000000013</v>
      </c>
      <c r="N233" s="40">
        <v>503.17599999999999</v>
      </c>
      <c r="O233" s="101">
        <f>+($D$233*10%)/12</f>
        <v>7.0870000000000006</v>
      </c>
      <c r="P233" s="40">
        <f t="shared" ref="P233:Z233" si="358">+($D$233*10%)/12</f>
        <v>7.0870000000000006</v>
      </c>
      <c r="Q233" s="40">
        <f t="shared" si="358"/>
        <v>7.0870000000000006</v>
      </c>
      <c r="R233" s="40">
        <f t="shared" si="358"/>
        <v>7.0870000000000006</v>
      </c>
      <c r="S233" s="40">
        <f t="shared" si="358"/>
        <v>7.0870000000000006</v>
      </c>
      <c r="T233" s="40">
        <f t="shared" si="358"/>
        <v>7.0870000000000006</v>
      </c>
      <c r="U233" s="40">
        <f t="shared" si="358"/>
        <v>7.0870000000000006</v>
      </c>
      <c r="V233" s="40">
        <f t="shared" si="358"/>
        <v>7.0870000000000006</v>
      </c>
      <c r="W233" s="40">
        <f t="shared" si="358"/>
        <v>7.0870000000000006</v>
      </c>
      <c r="X233" s="40">
        <f t="shared" si="358"/>
        <v>7.0870000000000006</v>
      </c>
      <c r="Y233" s="40">
        <f t="shared" si="358"/>
        <v>7.0870000000000006</v>
      </c>
      <c r="Z233" s="40">
        <f t="shared" si="358"/>
        <v>7.0870000000000006</v>
      </c>
      <c r="AA233" s="42">
        <f t="shared" si="248"/>
        <v>517.35100000000011</v>
      </c>
      <c r="AB233" s="42">
        <v>333.08899999999994</v>
      </c>
      <c r="AC233" s="44">
        <f>+($D$233*10%)/12</f>
        <v>7.0870000000000006</v>
      </c>
      <c r="AD233" s="44">
        <f t="shared" ref="AD233:AN233" si="359">+($D$233*10%)/12</f>
        <v>7.0870000000000006</v>
      </c>
      <c r="AE233" s="44">
        <f t="shared" si="359"/>
        <v>7.0870000000000006</v>
      </c>
      <c r="AF233" s="44">
        <f t="shared" si="359"/>
        <v>7.0870000000000006</v>
      </c>
      <c r="AG233" s="44">
        <f t="shared" si="359"/>
        <v>7.0870000000000006</v>
      </c>
      <c r="AH233" s="44">
        <f t="shared" si="359"/>
        <v>7.0870000000000006</v>
      </c>
      <c r="AI233" s="44">
        <f t="shared" si="359"/>
        <v>7.0870000000000006</v>
      </c>
      <c r="AJ233" s="44">
        <f t="shared" si="359"/>
        <v>7.0870000000000006</v>
      </c>
      <c r="AK233" s="44">
        <f t="shared" si="359"/>
        <v>7.0870000000000006</v>
      </c>
      <c r="AL233" s="44">
        <f t="shared" si="359"/>
        <v>7.0870000000000006</v>
      </c>
      <c r="AM233" s="44">
        <f t="shared" si="359"/>
        <v>7.0870000000000006</v>
      </c>
      <c r="AN233" s="44">
        <f t="shared" si="359"/>
        <v>7.0870000000000006</v>
      </c>
      <c r="AO233" s="44">
        <f t="shared" si="252"/>
        <v>602.3950000000001</v>
      </c>
      <c r="AP233" s="44">
        <f t="shared" si="250"/>
        <v>248.04499999999996</v>
      </c>
      <c r="AQ233" s="44">
        <f t="shared" ref="AQ233:BB233" si="360">+($D$233*10%)/12</f>
        <v>7.0870000000000006</v>
      </c>
      <c r="AR233" s="44">
        <f t="shared" si="360"/>
        <v>7.0870000000000006</v>
      </c>
      <c r="AS233" s="44">
        <f t="shared" si="360"/>
        <v>7.0870000000000006</v>
      </c>
      <c r="AT233" s="44">
        <f t="shared" si="360"/>
        <v>7.0870000000000006</v>
      </c>
      <c r="AU233" s="44">
        <f t="shared" si="360"/>
        <v>7.0870000000000006</v>
      </c>
      <c r="AV233" s="44">
        <f t="shared" si="360"/>
        <v>7.0870000000000006</v>
      </c>
      <c r="AW233" s="44">
        <f t="shared" si="360"/>
        <v>7.0870000000000006</v>
      </c>
      <c r="AX233" s="44">
        <f t="shared" si="360"/>
        <v>7.0870000000000006</v>
      </c>
      <c r="AY233" s="44">
        <f t="shared" si="360"/>
        <v>7.0870000000000006</v>
      </c>
      <c r="AZ233" s="44">
        <f t="shared" si="360"/>
        <v>7.0870000000000006</v>
      </c>
      <c r="BA233" s="44">
        <f t="shared" si="360"/>
        <v>7.0870000000000006</v>
      </c>
      <c r="BB233" s="44">
        <f t="shared" si="360"/>
        <v>7.0870000000000006</v>
      </c>
      <c r="BC233" s="44">
        <f t="shared" si="290"/>
        <v>687.43900000000008</v>
      </c>
      <c r="BD233" s="146">
        <f t="shared" si="291"/>
        <v>163.00099999999998</v>
      </c>
    </row>
    <row r="234" spans="1:56" outlineLevel="1" x14ac:dyDescent="0.25">
      <c r="A234" s="145"/>
      <c r="B234" s="35"/>
      <c r="C234" s="35" t="s">
        <v>340</v>
      </c>
      <c r="D234" s="38"/>
      <c r="E234" s="38"/>
      <c r="F234" s="38"/>
      <c r="G234" s="38"/>
      <c r="H234" s="38">
        <v>898.53</v>
      </c>
      <c r="I234" s="38">
        <v>898.53</v>
      </c>
      <c r="J234" s="38">
        <v>898.53</v>
      </c>
      <c r="K234" s="38">
        <v>898.53</v>
      </c>
      <c r="L234" s="38">
        <v>898.53</v>
      </c>
      <c r="M234" s="40">
        <v>898.53</v>
      </c>
      <c r="N234" s="40">
        <v>-898.53</v>
      </c>
      <c r="O234" s="101">
        <f t="shared" ref="O234" si="361">+(D234*10%)/12</f>
        <v>0</v>
      </c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2">
        <f t="shared" si="248"/>
        <v>898.53</v>
      </c>
      <c r="AB234" s="42">
        <v>-898.53</v>
      </c>
      <c r="AC234" s="44">
        <f>+($D$234*10%)/12</f>
        <v>0</v>
      </c>
      <c r="AD234" s="44">
        <f t="shared" ref="AD234:AN234" si="362">+($D$234*10%)/12</f>
        <v>0</v>
      </c>
      <c r="AE234" s="44">
        <f t="shared" si="362"/>
        <v>0</v>
      </c>
      <c r="AF234" s="44">
        <f t="shared" si="362"/>
        <v>0</v>
      </c>
      <c r="AG234" s="44">
        <f t="shared" si="362"/>
        <v>0</v>
      </c>
      <c r="AH234" s="44">
        <f t="shared" si="362"/>
        <v>0</v>
      </c>
      <c r="AI234" s="44">
        <f t="shared" si="362"/>
        <v>0</v>
      </c>
      <c r="AJ234" s="44">
        <f t="shared" si="362"/>
        <v>0</v>
      </c>
      <c r="AK234" s="44">
        <f t="shared" si="362"/>
        <v>0</v>
      </c>
      <c r="AL234" s="44">
        <f t="shared" si="362"/>
        <v>0</v>
      </c>
      <c r="AM234" s="44">
        <f t="shared" si="362"/>
        <v>0</v>
      </c>
      <c r="AN234" s="44">
        <f t="shared" si="362"/>
        <v>0</v>
      </c>
      <c r="AO234" s="44">
        <v>0</v>
      </c>
      <c r="AP234" s="44">
        <f t="shared" si="250"/>
        <v>0</v>
      </c>
      <c r="AQ234" s="44">
        <f t="shared" ref="AQ234:BB234" si="363">+($D$234*10%)/12</f>
        <v>0</v>
      </c>
      <c r="AR234" s="44">
        <f t="shared" si="363"/>
        <v>0</v>
      </c>
      <c r="AS234" s="44">
        <f t="shared" si="363"/>
        <v>0</v>
      </c>
      <c r="AT234" s="44">
        <f t="shared" si="363"/>
        <v>0</v>
      </c>
      <c r="AU234" s="44">
        <f t="shared" si="363"/>
        <v>0</v>
      </c>
      <c r="AV234" s="44">
        <f t="shared" si="363"/>
        <v>0</v>
      </c>
      <c r="AW234" s="44">
        <f t="shared" si="363"/>
        <v>0</v>
      </c>
      <c r="AX234" s="44">
        <f t="shared" si="363"/>
        <v>0</v>
      </c>
      <c r="AY234" s="44">
        <f t="shared" si="363"/>
        <v>0</v>
      </c>
      <c r="AZ234" s="44">
        <f t="shared" si="363"/>
        <v>0</v>
      </c>
      <c r="BA234" s="44">
        <f t="shared" si="363"/>
        <v>0</v>
      </c>
      <c r="BB234" s="44">
        <f t="shared" si="363"/>
        <v>0</v>
      </c>
      <c r="BC234" s="44">
        <f t="shared" si="290"/>
        <v>0</v>
      </c>
      <c r="BD234" s="146">
        <f t="shared" si="291"/>
        <v>0</v>
      </c>
    </row>
    <row r="235" spans="1:56" outlineLevel="1" x14ac:dyDescent="0.25">
      <c r="A235" s="145">
        <v>40207</v>
      </c>
      <c r="B235" s="35" t="s">
        <v>341</v>
      </c>
      <c r="C235" s="35" t="s">
        <v>342</v>
      </c>
      <c r="D235" s="38">
        <v>15360</v>
      </c>
      <c r="E235" s="38"/>
      <c r="F235" s="38"/>
      <c r="G235" s="38"/>
      <c r="H235" s="38"/>
      <c r="I235" s="38">
        <v>1408</v>
      </c>
      <c r="J235" s="38">
        <v>2944</v>
      </c>
      <c r="K235" s="38">
        <v>4480</v>
      </c>
      <c r="L235" s="38">
        <v>6016</v>
      </c>
      <c r="M235" s="40">
        <v>7552</v>
      </c>
      <c r="N235" s="40">
        <v>9344</v>
      </c>
      <c r="O235" s="101">
        <f>+($D$235*10%)/12</f>
        <v>128</v>
      </c>
      <c r="P235" s="40">
        <f t="shared" ref="P235:Z235" si="364">+($D$235*10%)/12</f>
        <v>128</v>
      </c>
      <c r="Q235" s="40">
        <f t="shared" si="364"/>
        <v>128</v>
      </c>
      <c r="R235" s="40">
        <f t="shared" si="364"/>
        <v>128</v>
      </c>
      <c r="S235" s="40">
        <f t="shared" si="364"/>
        <v>128</v>
      </c>
      <c r="T235" s="40">
        <f t="shared" si="364"/>
        <v>128</v>
      </c>
      <c r="U235" s="40">
        <f t="shared" si="364"/>
        <v>128</v>
      </c>
      <c r="V235" s="40">
        <f t="shared" si="364"/>
        <v>128</v>
      </c>
      <c r="W235" s="40">
        <f t="shared" si="364"/>
        <v>128</v>
      </c>
      <c r="X235" s="40">
        <f t="shared" si="364"/>
        <v>128</v>
      </c>
      <c r="Y235" s="40">
        <f t="shared" si="364"/>
        <v>128</v>
      </c>
      <c r="Z235" s="40">
        <f t="shared" si="364"/>
        <v>128</v>
      </c>
      <c r="AA235" s="42">
        <f t="shared" si="248"/>
        <v>9088</v>
      </c>
      <c r="AB235" s="42">
        <v>6272</v>
      </c>
      <c r="AC235" s="44">
        <f>+($D$235*10%)/12</f>
        <v>128</v>
      </c>
      <c r="AD235" s="44">
        <f t="shared" ref="AD235:AN235" si="365">+($D$235*10%)/12</f>
        <v>128</v>
      </c>
      <c r="AE235" s="44">
        <f t="shared" si="365"/>
        <v>128</v>
      </c>
      <c r="AF235" s="44">
        <f t="shared" si="365"/>
        <v>128</v>
      </c>
      <c r="AG235" s="44">
        <f t="shared" si="365"/>
        <v>128</v>
      </c>
      <c r="AH235" s="44">
        <f t="shared" si="365"/>
        <v>128</v>
      </c>
      <c r="AI235" s="44">
        <f t="shared" si="365"/>
        <v>128</v>
      </c>
      <c r="AJ235" s="44">
        <f t="shared" si="365"/>
        <v>128</v>
      </c>
      <c r="AK235" s="44">
        <f t="shared" si="365"/>
        <v>128</v>
      </c>
      <c r="AL235" s="44">
        <f t="shared" si="365"/>
        <v>128</v>
      </c>
      <c r="AM235" s="44">
        <f t="shared" si="365"/>
        <v>128</v>
      </c>
      <c r="AN235" s="44">
        <f t="shared" si="365"/>
        <v>128</v>
      </c>
      <c r="AO235" s="44">
        <f t="shared" si="252"/>
        <v>10624</v>
      </c>
      <c r="AP235" s="44">
        <f t="shared" si="250"/>
        <v>4736</v>
      </c>
      <c r="AQ235" s="44">
        <f t="shared" ref="AQ235:BB235" si="366">+($D$235*10%)/12</f>
        <v>128</v>
      </c>
      <c r="AR235" s="44">
        <f t="shared" si="366"/>
        <v>128</v>
      </c>
      <c r="AS235" s="44">
        <f t="shared" si="366"/>
        <v>128</v>
      </c>
      <c r="AT235" s="44">
        <f t="shared" si="366"/>
        <v>128</v>
      </c>
      <c r="AU235" s="44">
        <f t="shared" si="366"/>
        <v>128</v>
      </c>
      <c r="AV235" s="44">
        <f t="shared" si="366"/>
        <v>128</v>
      </c>
      <c r="AW235" s="44">
        <f t="shared" si="366"/>
        <v>128</v>
      </c>
      <c r="AX235" s="44">
        <f t="shared" si="366"/>
        <v>128</v>
      </c>
      <c r="AY235" s="44">
        <f t="shared" si="366"/>
        <v>128</v>
      </c>
      <c r="AZ235" s="44">
        <f t="shared" si="366"/>
        <v>128</v>
      </c>
      <c r="BA235" s="44">
        <f t="shared" si="366"/>
        <v>128</v>
      </c>
      <c r="BB235" s="44">
        <f t="shared" si="366"/>
        <v>128</v>
      </c>
      <c r="BC235" s="44">
        <f t="shared" si="290"/>
        <v>12160</v>
      </c>
      <c r="BD235" s="146">
        <f t="shared" si="291"/>
        <v>3200</v>
      </c>
    </row>
    <row r="236" spans="1:56" outlineLevel="1" x14ac:dyDescent="0.25">
      <c r="A236" s="145">
        <v>40267</v>
      </c>
      <c r="B236" s="35" t="s">
        <v>343</v>
      </c>
      <c r="C236" s="35" t="s">
        <v>344</v>
      </c>
      <c r="D236" s="38">
        <v>4043.11</v>
      </c>
      <c r="E236" s="38"/>
      <c r="F236" s="38"/>
      <c r="G236" s="38"/>
      <c r="H236" s="38"/>
      <c r="I236" s="38">
        <v>303.23325000000006</v>
      </c>
      <c r="J236" s="38">
        <v>707.54425000000015</v>
      </c>
      <c r="K236" s="38">
        <v>1111.8552500000003</v>
      </c>
      <c r="L236" s="38">
        <v>1516.1662500000004</v>
      </c>
      <c r="M236" s="40">
        <v>1920.4772500000006</v>
      </c>
      <c r="N236" s="40">
        <v>2526.8389999999999</v>
      </c>
      <c r="O236" s="101">
        <f>+($D$236*10%)/12</f>
        <v>33.692583333333339</v>
      </c>
      <c r="P236" s="40">
        <f t="shared" ref="P236:Z236" si="367">+($D$236*10%)/12</f>
        <v>33.692583333333339</v>
      </c>
      <c r="Q236" s="40">
        <f t="shared" si="367"/>
        <v>33.692583333333339</v>
      </c>
      <c r="R236" s="40">
        <f t="shared" si="367"/>
        <v>33.692583333333339</v>
      </c>
      <c r="S236" s="40">
        <f t="shared" si="367"/>
        <v>33.692583333333339</v>
      </c>
      <c r="T236" s="40">
        <f t="shared" si="367"/>
        <v>33.692583333333339</v>
      </c>
      <c r="U236" s="40">
        <f t="shared" si="367"/>
        <v>33.692583333333339</v>
      </c>
      <c r="V236" s="40">
        <f t="shared" si="367"/>
        <v>33.692583333333339</v>
      </c>
      <c r="W236" s="40">
        <f t="shared" si="367"/>
        <v>33.692583333333339</v>
      </c>
      <c r="X236" s="40">
        <f t="shared" si="367"/>
        <v>33.692583333333339</v>
      </c>
      <c r="Y236" s="40">
        <f t="shared" si="367"/>
        <v>33.692583333333339</v>
      </c>
      <c r="Z236" s="40">
        <f t="shared" si="367"/>
        <v>33.692583333333339</v>
      </c>
      <c r="AA236" s="42">
        <f t="shared" si="248"/>
        <v>2324.7882500000005</v>
      </c>
      <c r="AB236" s="42">
        <v>1718.3217499999996</v>
      </c>
      <c r="AC236" s="44">
        <f>+($D$236*10%)/12</f>
        <v>33.692583333333339</v>
      </c>
      <c r="AD236" s="44">
        <f t="shared" ref="AD236:AN236" si="368">+($D$236*10%)/12</f>
        <v>33.692583333333339</v>
      </c>
      <c r="AE236" s="44">
        <f t="shared" si="368"/>
        <v>33.692583333333339</v>
      </c>
      <c r="AF236" s="44">
        <f t="shared" si="368"/>
        <v>33.692583333333339</v>
      </c>
      <c r="AG236" s="44">
        <f t="shared" si="368"/>
        <v>33.692583333333339</v>
      </c>
      <c r="AH236" s="44">
        <f t="shared" si="368"/>
        <v>33.692583333333339</v>
      </c>
      <c r="AI236" s="44">
        <f t="shared" si="368"/>
        <v>33.692583333333339</v>
      </c>
      <c r="AJ236" s="44">
        <f t="shared" si="368"/>
        <v>33.692583333333339</v>
      </c>
      <c r="AK236" s="44">
        <f t="shared" si="368"/>
        <v>33.692583333333339</v>
      </c>
      <c r="AL236" s="44">
        <f t="shared" si="368"/>
        <v>33.692583333333339</v>
      </c>
      <c r="AM236" s="44">
        <f t="shared" si="368"/>
        <v>33.692583333333339</v>
      </c>
      <c r="AN236" s="44">
        <f t="shared" si="368"/>
        <v>33.692583333333339</v>
      </c>
      <c r="AO236" s="44">
        <f t="shared" si="252"/>
        <v>2729.0992500000007</v>
      </c>
      <c r="AP236" s="44">
        <f t="shared" si="250"/>
        <v>1314.0107499999995</v>
      </c>
      <c r="AQ236" s="44">
        <f t="shared" ref="AQ236:BB236" si="369">+($D$236*10%)/12</f>
        <v>33.692583333333339</v>
      </c>
      <c r="AR236" s="44">
        <f t="shared" si="369"/>
        <v>33.692583333333339</v>
      </c>
      <c r="AS236" s="44">
        <f t="shared" si="369"/>
        <v>33.692583333333339</v>
      </c>
      <c r="AT236" s="44">
        <f t="shared" si="369"/>
        <v>33.692583333333339</v>
      </c>
      <c r="AU236" s="44">
        <f t="shared" si="369"/>
        <v>33.692583333333339</v>
      </c>
      <c r="AV236" s="44">
        <f t="shared" si="369"/>
        <v>33.692583333333339</v>
      </c>
      <c r="AW236" s="44">
        <f t="shared" si="369"/>
        <v>33.692583333333339</v>
      </c>
      <c r="AX236" s="44">
        <f t="shared" si="369"/>
        <v>33.692583333333339</v>
      </c>
      <c r="AY236" s="44">
        <f t="shared" si="369"/>
        <v>33.692583333333339</v>
      </c>
      <c r="AZ236" s="44">
        <f t="shared" si="369"/>
        <v>33.692583333333339</v>
      </c>
      <c r="BA236" s="44">
        <f t="shared" si="369"/>
        <v>33.692583333333339</v>
      </c>
      <c r="BB236" s="44">
        <f t="shared" si="369"/>
        <v>33.692583333333339</v>
      </c>
      <c r="BC236" s="44">
        <f t="shared" si="290"/>
        <v>3133.4102500000008</v>
      </c>
      <c r="BD236" s="146">
        <f t="shared" si="291"/>
        <v>909.69974999999931</v>
      </c>
    </row>
    <row r="237" spans="1:56" outlineLevel="1" x14ac:dyDescent="0.25">
      <c r="A237" s="145">
        <v>40268</v>
      </c>
      <c r="B237" s="35" t="s">
        <v>345</v>
      </c>
      <c r="C237" s="35" t="s">
        <v>346</v>
      </c>
      <c r="D237" s="38">
        <v>3015.09</v>
      </c>
      <c r="E237" s="38"/>
      <c r="F237" s="38"/>
      <c r="G237" s="38"/>
      <c r="H237" s="38"/>
      <c r="I237" s="38">
        <v>226.13175000000004</v>
      </c>
      <c r="J237" s="38">
        <v>527.64074999999991</v>
      </c>
      <c r="K237" s="38">
        <v>829.14974999999993</v>
      </c>
      <c r="L237" s="38">
        <v>1130.6587500000001</v>
      </c>
      <c r="M237" s="40">
        <v>1432.1677500000001</v>
      </c>
      <c r="N237" s="40">
        <v>1893.431</v>
      </c>
      <c r="O237" s="101">
        <f>+($D$237*10%)/12</f>
        <v>25.12575</v>
      </c>
      <c r="P237" s="40">
        <f t="shared" ref="P237:Z237" si="370">+($D$237*10%)/12</f>
        <v>25.12575</v>
      </c>
      <c r="Q237" s="40">
        <f t="shared" si="370"/>
        <v>25.12575</v>
      </c>
      <c r="R237" s="40">
        <f t="shared" si="370"/>
        <v>25.12575</v>
      </c>
      <c r="S237" s="40">
        <f t="shared" si="370"/>
        <v>25.12575</v>
      </c>
      <c r="T237" s="40">
        <f t="shared" si="370"/>
        <v>25.12575</v>
      </c>
      <c r="U237" s="40">
        <f t="shared" si="370"/>
        <v>25.12575</v>
      </c>
      <c r="V237" s="40">
        <f t="shared" si="370"/>
        <v>25.12575</v>
      </c>
      <c r="W237" s="40">
        <f t="shared" si="370"/>
        <v>25.12575</v>
      </c>
      <c r="X237" s="40">
        <f t="shared" si="370"/>
        <v>25.12575</v>
      </c>
      <c r="Y237" s="40">
        <f t="shared" si="370"/>
        <v>25.12575</v>
      </c>
      <c r="Z237" s="40">
        <f t="shared" si="370"/>
        <v>25.12575</v>
      </c>
      <c r="AA237" s="42">
        <f t="shared" si="248"/>
        <v>1733.6767500000001</v>
      </c>
      <c r="AB237" s="42">
        <v>1281.4132500000001</v>
      </c>
      <c r="AC237" s="44">
        <f>+($D$237*10%)/12</f>
        <v>25.12575</v>
      </c>
      <c r="AD237" s="44">
        <f t="shared" ref="AD237:AN237" si="371">+($D$237*10%)/12</f>
        <v>25.12575</v>
      </c>
      <c r="AE237" s="44">
        <f t="shared" si="371"/>
        <v>25.12575</v>
      </c>
      <c r="AF237" s="44">
        <f t="shared" si="371"/>
        <v>25.12575</v>
      </c>
      <c r="AG237" s="44">
        <f t="shared" si="371"/>
        <v>25.12575</v>
      </c>
      <c r="AH237" s="44">
        <f t="shared" si="371"/>
        <v>25.12575</v>
      </c>
      <c r="AI237" s="44">
        <f t="shared" si="371"/>
        <v>25.12575</v>
      </c>
      <c r="AJ237" s="44">
        <f t="shared" si="371"/>
        <v>25.12575</v>
      </c>
      <c r="AK237" s="44">
        <f t="shared" si="371"/>
        <v>25.12575</v>
      </c>
      <c r="AL237" s="44">
        <f t="shared" si="371"/>
        <v>25.12575</v>
      </c>
      <c r="AM237" s="44">
        <f t="shared" si="371"/>
        <v>25.12575</v>
      </c>
      <c r="AN237" s="44">
        <f t="shared" si="371"/>
        <v>25.12575</v>
      </c>
      <c r="AO237" s="44">
        <f t="shared" si="252"/>
        <v>2035.1857500000001</v>
      </c>
      <c r="AP237" s="44">
        <f t="shared" si="250"/>
        <v>979.90425000000005</v>
      </c>
      <c r="AQ237" s="44">
        <f t="shared" ref="AQ237:BB237" si="372">+($D$237*10%)/12</f>
        <v>25.12575</v>
      </c>
      <c r="AR237" s="44">
        <f t="shared" si="372"/>
        <v>25.12575</v>
      </c>
      <c r="AS237" s="44">
        <f t="shared" si="372"/>
        <v>25.12575</v>
      </c>
      <c r="AT237" s="44">
        <f t="shared" si="372"/>
        <v>25.12575</v>
      </c>
      <c r="AU237" s="44">
        <f t="shared" si="372"/>
        <v>25.12575</v>
      </c>
      <c r="AV237" s="44">
        <f t="shared" si="372"/>
        <v>25.12575</v>
      </c>
      <c r="AW237" s="44">
        <f t="shared" si="372"/>
        <v>25.12575</v>
      </c>
      <c r="AX237" s="44">
        <f t="shared" si="372"/>
        <v>25.12575</v>
      </c>
      <c r="AY237" s="44">
        <f t="shared" si="372"/>
        <v>25.12575</v>
      </c>
      <c r="AZ237" s="44">
        <f t="shared" si="372"/>
        <v>25.12575</v>
      </c>
      <c r="BA237" s="44">
        <f t="shared" si="372"/>
        <v>25.12575</v>
      </c>
      <c r="BB237" s="44">
        <f t="shared" si="372"/>
        <v>25.12575</v>
      </c>
      <c r="BC237" s="44">
        <f t="shared" si="290"/>
        <v>2336.6947500000001</v>
      </c>
      <c r="BD237" s="146">
        <f t="shared" si="291"/>
        <v>678.39525000000003</v>
      </c>
    </row>
    <row r="238" spans="1:56" outlineLevel="1" x14ac:dyDescent="0.25">
      <c r="A238" s="145">
        <v>40310</v>
      </c>
      <c r="B238" s="35" t="s">
        <v>347</v>
      </c>
      <c r="C238" s="35" t="s">
        <v>348</v>
      </c>
      <c r="D238" s="38">
        <v>602.59</v>
      </c>
      <c r="E238" s="38"/>
      <c r="F238" s="38"/>
      <c r="G238" s="38"/>
      <c r="H238" s="38"/>
      <c r="I238" s="38">
        <v>35.151083333333332</v>
      </c>
      <c r="J238" s="38">
        <v>95.410083333333361</v>
      </c>
      <c r="K238" s="38">
        <v>155.66908333333336</v>
      </c>
      <c r="L238" s="38">
        <v>215.92808333333335</v>
      </c>
      <c r="M238" s="40">
        <v>276.18708333333336</v>
      </c>
      <c r="N238" s="40">
        <v>386.66100000000006</v>
      </c>
      <c r="O238" s="101">
        <f>+($D$238*10%)/12</f>
        <v>5.021583333333334</v>
      </c>
      <c r="P238" s="40">
        <f t="shared" ref="P238:Z238" si="373">+($D$238*10%)/12</f>
        <v>5.021583333333334</v>
      </c>
      <c r="Q238" s="40">
        <f t="shared" si="373"/>
        <v>5.021583333333334</v>
      </c>
      <c r="R238" s="40">
        <f t="shared" si="373"/>
        <v>5.021583333333334</v>
      </c>
      <c r="S238" s="40">
        <f t="shared" si="373"/>
        <v>5.021583333333334</v>
      </c>
      <c r="T238" s="40">
        <f t="shared" si="373"/>
        <v>5.021583333333334</v>
      </c>
      <c r="U238" s="40">
        <f t="shared" si="373"/>
        <v>5.021583333333334</v>
      </c>
      <c r="V238" s="40">
        <f t="shared" si="373"/>
        <v>5.021583333333334</v>
      </c>
      <c r="W238" s="40">
        <f t="shared" si="373"/>
        <v>5.021583333333334</v>
      </c>
      <c r="X238" s="40">
        <f t="shared" si="373"/>
        <v>5.021583333333334</v>
      </c>
      <c r="Y238" s="40">
        <f t="shared" si="373"/>
        <v>5.021583333333334</v>
      </c>
      <c r="Z238" s="40">
        <f t="shared" si="373"/>
        <v>5.021583333333334</v>
      </c>
      <c r="AA238" s="42">
        <f t="shared" si="248"/>
        <v>336.44608333333338</v>
      </c>
      <c r="AB238" s="42">
        <v>266.14391666666666</v>
      </c>
      <c r="AC238" s="44">
        <f>+($D$238*10%)/12</f>
        <v>5.021583333333334</v>
      </c>
      <c r="AD238" s="44">
        <f t="shared" ref="AD238:AN238" si="374">+($D$238*10%)/12</f>
        <v>5.021583333333334</v>
      </c>
      <c r="AE238" s="44">
        <f t="shared" si="374"/>
        <v>5.021583333333334</v>
      </c>
      <c r="AF238" s="44">
        <f t="shared" si="374"/>
        <v>5.021583333333334</v>
      </c>
      <c r="AG238" s="44">
        <f t="shared" si="374"/>
        <v>5.021583333333334</v>
      </c>
      <c r="AH238" s="44">
        <f t="shared" si="374"/>
        <v>5.021583333333334</v>
      </c>
      <c r="AI238" s="44">
        <f t="shared" si="374"/>
        <v>5.021583333333334</v>
      </c>
      <c r="AJ238" s="44">
        <f t="shared" si="374"/>
        <v>5.021583333333334</v>
      </c>
      <c r="AK238" s="44">
        <f t="shared" si="374"/>
        <v>5.021583333333334</v>
      </c>
      <c r="AL238" s="44">
        <f t="shared" si="374"/>
        <v>5.021583333333334</v>
      </c>
      <c r="AM238" s="44">
        <f t="shared" si="374"/>
        <v>5.021583333333334</v>
      </c>
      <c r="AN238" s="44">
        <f t="shared" si="374"/>
        <v>5.021583333333334</v>
      </c>
      <c r="AO238" s="44">
        <f t="shared" si="252"/>
        <v>396.70508333333339</v>
      </c>
      <c r="AP238" s="44">
        <f t="shared" si="250"/>
        <v>205.88491666666664</v>
      </c>
      <c r="AQ238" s="44">
        <f t="shared" ref="AQ238:BB238" si="375">+($D$238*10%)/12</f>
        <v>5.021583333333334</v>
      </c>
      <c r="AR238" s="44">
        <f t="shared" si="375"/>
        <v>5.021583333333334</v>
      </c>
      <c r="AS238" s="44">
        <f t="shared" si="375"/>
        <v>5.021583333333334</v>
      </c>
      <c r="AT238" s="44">
        <f t="shared" si="375"/>
        <v>5.021583333333334</v>
      </c>
      <c r="AU238" s="44">
        <f t="shared" si="375"/>
        <v>5.021583333333334</v>
      </c>
      <c r="AV238" s="44">
        <f t="shared" si="375"/>
        <v>5.021583333333334</v>
      </c>
      <c r="AW238" s="44">
        <f t="shared" si="375"/>
        <v>5.021583333333334</v>
      </c>
      <c r="AX238" s="44">
        <f t="shared" si="375"/>
        <v>5.021583333333334</v>
      </c>
      <c r="AY238" s="44">
        <f t="shared" si="375"/>
        <v>5.021583333333334</v>
      </c>
      <c r="AZ238" s="44">
        <f t="shared" si="375"/>
        <v>5.021583333333334</v>
      </c>
      <c r="BA238" s="44">
        <f t="shared" si="375"/>
        <v>5.021583333333334</v>
      </c>
      <c r="BB238" s="44">
        <f t="shared" si="375"/>
        <v>5.021583333333334</v>
      </c>
      <c r="BC238" s="44">
        <f t="shared" si="290"/>
        <v>456.96408333333341</v>
      </c>
      <c r="BD238" s="146">
        <f t="shared" si="291"/>
        <v>145.62591666666663</v>
      </c>
    </row>
    <row r="239" spans="1:56" outlineLevel="1" x14ac:dyDescent="0.25">
      <c r="A239" s="145">
        <v>40310</v>
      </c>
      <c r="B239" s="35" t="s">
        <v>349</v>
      </c>
      <c r="C239" s="35" t="s">
        <v>350</v>
      </c>
      <c r="D239" s="38">
        <v>2068.2800000000002</v>
      </c>
      <c r="E239" s="38"/>
      <c r="F239" s="38"/>
      <c r="G239" s="38"/>
      <c r="H239" s="38"/>
      <c r="I239" s="38">
        <v>120.6496666666667</v>
      </c>
      <c r="J239" s="38">
        <v>327.47766666666666</v>
      </c>
      <c r="K239" s="38">
        <v>534.30566666666675</v>
      </c>
      <c r="L239" s="38">
        <v>741.13366666666684</v>
      </c>
      <c r="M239" s="40">
        <v>947.96166666666693</v>
      </c>
      <c r="N239" s="40">
        <v>1327.1420000000003</v>
      </c>
      <c r="O239" s="101">
        <f>+($D$239*10%)/12</f>
        <v>17.23566666666667</v>
      </c>
      <c r="P239" s="40">
        <f t="shared" ref="P239:Z239" si="376">+($D$239*10%)/12</f>
        <v>17.23566666666667</v>
      </c>
      <c r="Q239" s="40">
        <f t="shared" si="376"/>
        <v>17.23566666666667</v>
      </c>
      <c r="R239" s="40">
        <f t="shared" si="376"/>
        <v>17.23566666666667</v>
      </c>
      <c r="S239" s="40">
        <f t="shared" si="376"/>
        <v>17.23566666666667</v>
      </c>
      <c r="T239" s="40">
        <f t="shared" si="376"/>
        <v>17.23566666666667</v>
      </c>
      <c r="U239" s="40">
        <f t="shared" si="376"/>
        <v>17.23566666666667</v>
      </c>
      <c r="V239" s="40">
        <f t="shared" si="376"/>
        <v>17.23566666666667</v>
      </c>
      <c r="W239" s="40">
        <f t="shared" si="376"/>
        <v>17.23566666666667</v>
      </c>
      <c r="X239" s="40">
        <f t="shared" si="376"/>
        <v>17.23566666666667</v>
      </c>
      <c r="Y239" s="40">
        <f t="shared" si="376"/>
        <v>17.23566666666667</v>
      </c>
      <c r="Z239" s="40">
        <f t="shared" si="376"/>
        <v>17.23566666666667</v>
      </c>
      <c r="AA239" s="42">
        <f t="shared" si="248"/>
        <v>1154.789666666667</v>
      </c>
      <c r="AB239" s="42">
        <v>913.49033333333318</v>
      </c>
      <c r="AC239" s="44">
        <f>+($D$239*10%)/12</f>
        <v>17.23566666666667</v>
      </c>
      <c r="AD239" s="44">
        <f t="shared" ref="AD239:AN239" si="377">+($D$239*10%)/12</f>
        <v>17.23566666666667</v>
      </c>
      <c r="AE239" s="44">
        <f t="shared" si="377"/>
        <v>17.23566666666667</v>
      </c>
      <c r="AF239" s="44">
        <f t="shared" si="377"/>
        <v>17.23566666666667</v>
      </c>
      <c r="AG239" s="44">
        <f t="shared" si="377"/>
        <v>17.23566666666667</v>
      </c>
      <c r="AH239" s="44">
        <f t="shared" si="377"/>
        <v>17.23566666666667</v>
      </c>
      <c r="AI239" s="44">
        <f t="shared" si="377"/>
        <v>17.23566666666667</v>
      </c>
      <c r="AJ239" s="44">
        <f t="shared" si="377"/>
        <v>17.23566666666667</v>
      </c>
      <c r="AK239" s="44">
        <f t="shared" si="377"/>
        <v>17.23566666666667</v>
      </c>
      <c r="AL239" s="44">
        <f t="shared" si="377"/>
        <v>17.23566666666667</v>
      </c>
      <c r="AM239" s="44">
        <f t="shared" si="377"/>
        <v>17.23566666666667</v>
      </c>
      <c r="AN239" s="44">
        <f t="shared" si="377"/>
        <v>17.23566666666667</v>
      </c>
      <c r="AO239" s="44">
        <f t="shared" si="252"/>
        <v>1361.617666666667</v>
      </c>
      <c r="AP239" s="44">
        <f t="shared" si="250"/>
        <v>706.66233333333321</v>
      </c>
      <c r="AQ239" s="44">
        <f t="shared" ref="AQ239:BB239" si="378">+($D$239*10%)/12</f>
        <v>17.23566666666667</v>
      </c>
      <c r="AR239" s="44">
        <f t="shared" si="378"/>
        <v>17.23566666666667</v>
      </c>
      <c r="AS239" s="44">
        <f t="shared" si="378"/>
        <v>17.23566666666667</v>
      </c>
      <c r="AT239" s="44">
        <f t="shared" si="378"/>
        <v>17.23566666666667</v>
      </c>
      <c r="AU239" s="44">
        <f t="shared" si="378"/>
        <v>17.23566666666667</v>
      </c>
      <c r="AV239" s="44">
        <f t="shared" si="378"/>
        <v>17.23566666666667</v>
      </c>
      <c r="AW239" s="44">
        <f t="shared" si="378"/>
        <v>17.23566666666667</v>
      </c>
      <c r="AX239" s="44">
        <f t="shared" si="378"/>
        <v>17.23566666666667</v>
      </c>
      <c r="AY239" s="44">
        <f t="shared" si="378"/>
        <v>17.23566666666667</v>
      </c>
      <c r="AZ239" s="44">
        <f t="shared" si="378"/>
        <v>17.23566666666667</v>
      </c>
      <c r="BA239" s="44">
        <f t="shared" si="378"/>
        <v>17.23566666666667</v>
      </c>
      <c r="BB239" s="44">
        <f t="shared" si="378"/>
        <v>17.23566666666667</v>
      </c>
      <c r="BC239" s="44">
        <f t="shared" si="290"/>
        <v>1568.445666666667</v>
      </c>
      <c r="BD239" s="146">
        <f t="shared" si="291"/>
        <v>499.83433333333323</v>
      </c>
    </row>
    <row r="240" spans="1:56" outlineLevel="1" x14ac:dyDescent="0.25">
      <c r="A240" s="145">
        <v>40335</v>
      </c>
      <c r="B240" s="35" t="s">
        <v>351</v>
      </c>
      <c r="C240" s="35" t="s">
        <v>352</v>
      </c>
      <c r="D240" s="38">
        <v>9699.1200000000008</v>
      </c>
      <c r="E240" s="38"/>
      <c r="F240" s="38"/>
      <c r="G240" s="38"/>
      <c r="H240" s="38"/>
      <c r="I240" s="38">
        <v>484.95600000000007</v>
      </c>
      <c r="J240" s="38">
        <v>1454.8680000000002</v>
      </c>
      <c r="K240" s="38">
        <v>2424.7800000000002</v>
      </c>
      <c r="L240" s="38">
        <v>3394.6920000000005</v>
      </c>
      <c r="M240" s="40">
        <v>4364.6040000000003</v>
      </c>
      <c r="N240" s="40">
        <v>6304.4279999999999</v>
      </c>
      <c r="O240" s="101">
        <f>+($D$240*10%)/12</f>
        <v>80.826000000000008</v>
      </c>
      <c r="P240" s="40">
        <f t="shared" ref="P240:Z240" si="379">+($D$240*10%)/12</f>
        <v>80.826000000000008</v>
      </c>
      <c r="Q240" s="40">
        <f t="shared" si="379"/>
        <v>80.826000000000008</v>
      </c>
      <c r="R240" s="40">
        <f t="shared" si="379"/>
        <v>80.826000000000008</v>
      </c>
      <c r="S240" s="40">
        <f t="shared" si="379"/>
        <v>80.826000000000008</v>
      </c>
      <c r="T240" s="40">
        <f t="shared" si="379"/>
        <v>80.826000000000008</v>
      </c>
      <c r="U240" s="40">
        <f t="shared" si="379"/>
        <v>80.826000000000008</v>
      </c>
      <c r="V240" s="40">
        <f t="shared" si="379"/>
        <v>80.826000000000008</v>
      </c>
      <c r="W240" s="40">
        <f t="shared" si="379"/>
        <v>80.826000000000008</v>
      </c>
      <c r="X240" s="40">
        <f t="shared" si="379"/>
        <v>80.826000000000008</v>
      </c>
      <c r="Y240" s="40">
        <f t="shared" si="379"/>
        <v>80.826000000000008</v>
      </c>
      <c r="Z240" s="40">
        <f t="shared" si="379"/>
        <v>80.826000000000008</v>
      </c>
      <c r="AA240" s="42">
        <f t="shared" si="248"/>
        <v>5334.5160000000005</v>
      </c>
      <c r="AB240" s="42">
        <v>4364.6040000000003</v>
      </c>
      <c r="AC240" s="44">
        <f>+($D$240*10%)/12</f>
        <v>80.826000000000008</v>
      </c>
      <c r="AD240" s="44">
        <f t="shared" ref="AD240:AN240" si="380">+($D$240*10%)/12</f>
        <v>80.826000000000008</v>
      </c>
      <c r="AE240" s="44">
        <f t="shared" si="380"/>
        <v>80.826000000000008</v>
      </c>
      <c r="AF240" s="44">
        <f t="shared" si="380"/>
        <v>80.826000000000008</v>
      </c>
      <c r="AG240" s="44">
        <f t="shared" si="380"/>
        <v>80.826000000000008</v>
      </c>
      <c r="AH240" s="44">
        <f t="shared" si="380"/>
        <v>80.826000000000008</v>
      </c>
      <c r="AI240" s="44">
        <f t="shared" si="380"/>
        <v>80.826000000000008</v>
      </c>
      <c r="AJ240" s="44">
        <f t="shared" si="380"/>
        <v>80.826000000000008</v>
      </c>
      <c r="AK240" s="44">
        <f t="shared" si="380"/>
        <v>80.826000000000008</v>
      </c>
      <c r="AL240" s="44">
        <f t="shared" si="380"/>
        <v>80.826000000000008</v>
      </c>
      <c r="AM240" s="44">
        <f t="shared" si="380"/>
        <v>80.826000000000008</v>
      </c>
      <c r="AN240" s="44">
        <f t="shared" si="380"/>
        <v>80.826000000000008</v>
      </c>
      <c r="AO240" s="44">
        <f t="shared" si="252"/>
        <v>6304.4280000000008</v>
      </c>
      <c r="AP240" s="44">
        <f t="shared" si="250"/>
        <v>3394.692</v>
      </c>
      <c r="AQ240" s="44">
        <f t="shared" ref="AQ240:BB240" si="381">+($D$240*10%)/12</f>
        <v>80.826000000000008</v>
      </c>
      <c r="AR240" s="44">
        <f t="shared" si="381"/>
        <v>80.826000000000008</v>
      </c>
      <c r="AS240" s="44">
        <f t="shared" si="381"/>
        <v>80.826000000000008</v>
      </c>
      <c r="AT240" s="44">
        <f t="shared" si="381"/>
        <v>80.826000000000008</v>
      </c>
      <c r="AU240" s="44">
        <f t="shared" si="381"/>
        <v>80.826000000000008</v>
      </c>
      <c r="AV240" s="44">
        <f t="shared" si="381"/>
        <v>80.826000000000008</v>
      </c>
      <c r="AW240" s="44">
        <f t="shared" si="381"/>
        <v>80.826000000000008</v>
      </c>
      <c r="AX240" s="44">
        <f t="shared" si="381"/>
        <v>80.826000000000008</v>
      </c>
      <c r="AY240" s="44">
        <f t="shared" si="381"/>
        <v>80.826000000000008</v>
      </c>
      <c r="AZ240" s="44">
        <f t="shared" si="381"/>
        <v>80.826000000000008</v>
      </c>
      <c r="BA240" s="44">
        <f t="shared" si="381"/>
        <v>80.826000000000008</v>
      </c>
      <c r="BB240" s="44">
        <f t="shared" si="381"/>
        <v>80.826000000000008</v>
      </c>
      <c r="BC240" s="44">
        <f t="shared" si="290"/>
        <v>7274.3400000000011</v>
      </c>
      <c r="BD240" s="146">
        <f t="shared" si="291"/>
        <v>2424.7799999999997</v>
      </c>
    </row>
    <row r="241" spans="1:56" outlineLevel="1" x14ac:dyDescent="0.25">
      <c r="A241" s="145">
        <v>40473</v>
      </c>
      <c r="B241" s="35" t="s">
        <v>353</v>
      </c>
      <c r="C241" s="35" t="s">
        <v>354</v>
      </c>
      <c r="D241" s="38">
        <v>2930.17</v>
      </c>
      <c r="E241" s="38"/>
      <c r="F241" s="38"/>
      <c r="G241" s="38"/>
      <c r="H241" s="38"/>
      <c r="I241" s="38">
        <v>48.836166666666664</v>
      </c>
      <c r="J241" s="38">
        <v>341.85316666666671</v>
      </c>
      <c r="K241" s="38">
        <v>634.87016666666671</v>
      </c>
      <c r="L241" s="38">
        <v>927.88716666666664</v>
      </c>
      <c r="M241" s="40">
        <v>1220.9041666666667</v>
      </c>
      <c r="N241" s="40">
        <v>2002.2830000000001</v>
      </c>
      <c r="O241" s="101">
        <f>+($D$241*10%)/12</f>
        <v>24.418083333333332</v>
      </c>
      <c r="P241" s="40">
        <f t="shared" ref="P241:Z241" si="382">+($D$241*10%)/12</f>
        <v>24.418083333333332</v>
      </c>
      <c r="Q241" s="40">
        <f t="shared" si="382"/>
        <v>24.418083333333332</v>
      </c>
      <c r="R241" s="40">
        <f t="shared" si="382"/>
        <v>24.418083333333332</v>
      </c>
      <c r="S241" s="40">
        <f t="shared" si="382"/>
        <v>24.418083333333332</v>
      </c>
      <c r="T241" s="40">
        <f t="shared" si="382"/>
        <v>24.418083333333332</v>
      </c>
      <c r="U241" s="40">
        <f t="shared" si="382"/>
        <v>24.418083333333332</v>
      </c>
      <c r="V241" s="40">
        <f t="shared" si="382"/>
        <v>24.418083333333332</v>
      </c>
      <c r="W241" s="40">
        <f t="shared" si="382"/>
        <v>24.418083333333332</v>
      </c>
      <c r="X241" s="40">
        <f t="shared" si="382"/>
        <v>24.418083333333332</v>
      </c>
      <c r="Y241" s="40">
        <f t="shared" si="382"/>
        <v>24.418083333333332</v>
      </c>
      <c r="Z241" s="40">
        <f t="shared" si="382"/>
        <v>24.418083333333332</v>
      </c>
      <c r="AA241" s="42">
        <f t="shared" si="248"/>
        <v>1513.9211666666667</v>
      </c>
      <c r="AB241" s="42">
        <v>1416.2488333333333</v>
      </c>
      <c r="AC241" s="44">
        <f>+($D$241*10%)/12</f>
        <v>24.418083333333332</v>
      </c>
      <c r="AD241" s="44">
        <f t="shared" ref="AD241:AN241" si="383">+($D$241*10%)/12</f>
        <v>24.418083333333332</v>
      </c>
      <c r="AE241" s="44">
        <f t="shared" si="383"/>
        <v>24.418083333333332</v>
      </c>
      <c r="AF241" s="44">
        <f t="shared" si="383"/>
        <v>24.418083333333332</v>
      </c>
      <c r="AG241" s="44">
        <f t="shared" si="383"/>
        <v>24.418083333333332</v>
      </c>
      <c r="AH241" s="44">
        <f t="shared" si="383"/>
        <v>24.418083333333332</v>
      </c>
      <c r="AI241" s="44">
        <f t="shared" si="383"/>
        <v>24.418083333333332</v>
      </c>
      <c r="AJ241" s="44">
        <f t="shared" si="383"/>
        <v>24.418083333333332</v>
      </c>
      <c r="AK241" s="44">
        <f t="shared" si="383"/>
        <v>24.418083333333332</v>
      </c>
      <c r="AL241" s="44">
        <f t="shared" si="383"/>
        <v>24.418083333333332</v>
      </c>
      <c r="AM241" s="44">
        <f t="shared" si="383"/>
        <v>24.418083333333332</v>
      </c>
      <c r="AN241" s="44">
        <f t="shared" si="383"/>
        <v>24.418083333333332</v>
      </c>
      <c r="AO241" s="44">
        <f t="shared" si="252"/>
        <v>1806.9381666666668</v>
      </c>
      <c r="AP241" s="44">
        <f t="shared" si="250"/>
        <v>1123.2318333333333</v>
      </c>
      <c r="AQ241" s="44">
        <f t="shared" ref="AQ241:BB241" si="384">+($D$241*10%)/12</f>
        <v>24.418083333333332</v>
      </c>
      <c r="AR241" s="44">
        <f t="shared" si="384"/>
        <v>24.418083333333332</v>
      </c>
      <c r="AS241" s="44">
        <f t="shared" si="384"/>
        <v>24.418083333333332</v>
      </c>
      <c r="AT241" s="44">
        <f t="shared" si="384"/>
        <v>24.418083333333332</v>
      </c>
      <c r="AU241" s="44">
        <f t="shared" si="384"/>
        <v>24.418083333333332</v>
      </c>
      <c r="AV241" s="44">
        <f t="shared" si="384"/>
        <v>24.418083333333332</v>
      </c>
      <c r="AW241" s="44">
        <f t="shared" si="384"/>
        <v>24.418083333333332</v>
      </c>
      <c r="AX241" s="44">
        <f t="shared" si="384"/>
        <v>24.418083333333332</v>
      </c>
      <c r="AY241" s="44">
        <f t="shared" si="384"/>
        <v>24.418083333333332</v>
      </c>
      <c r="AZ241" s="44">
        <f t="shared" si="384"/>
        <v>24.418083333333332</v>
      </c>
      <c r="BA241" s="44">
        <f t="shared" si="384"/>
        <v>24.418083333333332</v>
      </c>
      <c r="BB241" s="44">
        <f t="shared" si="384"/>
        <v>24.418083333333332</v>
      </c>
      <c r="BC241" s="44">
        <f t="shared" si="290"/>
        <v>2099.9551666666666</v>
      </c>
      <c r="BD241" s="146">
        <f t="shared" si="291"/>
        <v>830.21483333333344</v>
      </c>
    </row>
    <row r="242" spans="1:56" outlineLevel="1" x14ac:dyDescent="0.25">
      <c r="A242" s="145">
        <v>40567</v>
      </c>
      <c r="B242" s="35" t="s">
        <v>355</v>
      </c>
      <c r="C242" s="35" t="s">
        <v>356</v>
      </c>
      <c r="D242" s="38">
        <v>2090.52</v>
      </c>
      <c r="E242" s="38"/>
      <c r="F242" s="38"/>
      <c r="G242" s="38"/>
      <c r="H242" s="38"/>
      <c r="I242" s="38"/>
      <c r="J242" s="38">
        <v>191.631</v>
      </c>
      <c r="K242" s="38">
        <v>400.68299999999999</v>
      </c>
      <c r="L242" s="38">
        <v>609.73500000000001</v>
      </c>
      <c r="M242" s="40">
        <v>818.78700000000003</v>
      </c>
      <c r="N242" s="40">
        <v>1480.788</v>
      </c>
      <c r="O242" s="101">
        <f>+($D$242*10%)/12</f>
        <v>17.421000000000003</v>
      </c>
      <c r="P242" s="40">
        <f t="shared" ref="P242:Z242" si="385">+($D$242*10%)/12</f>
        <v>17.421000000000003</v>
      </c>
      <c r="Q242" s="40">
        <f t="shared" si="385"/>
        <v>17.421000000000003</v>
      </c>
      <c r="R242" s="40">
        <f t="shared" si="385"/>
        <v>17.421000000000003</v>
      </c>
      <c r="S242" s="40">
        <f t="shared" si="385"/>
        <v>17.421000000000003</v>
      </c>
      <c r="T242" s="40">
        <f t="shared" si="385"/>
        <v>17.421000000000003</v>
      </c>
      <c r="U242" s="40">
        <f t="shared" si="385"/>
        <v>17.421000000000003</v>
      </c>
      <c r="V242" s="40">
        <f t="shared" si="385"/>
        <v>17.421000000000003</v>
      </c>
      <c r="W242" s="40">
        <f t="shared" si="385"/>
        <v>17.421000000000003</v>
      </c>
      <c r="X242" s="40">
        <f t="shared" si="385"/>
        <v>17.421000000000003</v>
      </c>
      <c r="Y242" s="40">
        <f t="shared" si="385"/>
        <v>17.421000000000003</v>
      </c>
      <c r="Z242" s="40">
        <f t="shared" si="385"/>
        <v>17.421000000000003</v>
      </c>
      <c r="AA242" s="42">
        <f t="shared" si="248"/>
        <v>1027.8389999999999</v>
      </c>
      <c r="AB242" s="42">
        <v>1062.681</v>
      </c>
      <c r="AC242" s="44">
        <f>+($D$242*10%)/12</f>
        <v>17.421000000000003</v>
      </c>
      <c r="AD242" s="44">
        <f t="shared" ref="AD242:AN242" si="386">+($D$242*10%)/12</f>
        <v>17.421000000000003</v>
      </c>
      <c r="AE242" s="44">
        <f t="shared" si="386"/>
        <v>17.421000000000003</v>
      </c>
      <c r="AF242" s="44">
        <f t="shared" si="386"/>
        <v>17.421000000000003</v>
      </c>
      <c r="AG242" s="44">
        <f t="shared" si="386"/>
        <v>17.421000000000003</v>
      </c>
      <c r="AH242" s="44">
        <f t="shared" si="386"/>
        <v>17.421000000000003</v>
      </c>
      <c r="AI242" s="44">
        <f t="shared" si="386"/>
        <v>17.421000000000003</v>
      </c>
      <c r="AJ242" s="44">
        <f t="shared" si="386"/>
        <v>17.421000000000003</v>
      </c>
      <c r="AK242" s="44">
        <f t="shared" si="386"/>
        <v>17.421000000000003</v>
      </c>
      <c r="AL242" s="44">
        <f t="shared" si="386"/>
        <v>17.421000000000003</v>
      </c>
      <c r="AM242" s="44">
        <f t="shared" si="386"/>
        <v>17.421000000000003</v>
      </c>
      <c r="AN242" s="44">
        <f t="shared" si="386"/>
        <v>17.421000000000003</v>
      </c>
      <c r="AO242" s="44">
        <f t="shared" si="252"/>
        <v>1236.8909999999998</v>
      </c>
      <c r="AP242" s="44">
        <f t="shared" si="250"/>
        <v>853.62900000000013</v>
      </c>
      <c r="AQ242" s="44">
        <f t="shared" ref="AQ242:BB242" si="387">+($D$242*10%)/12</f>
        <v>17.421000000000003</v>
      </c>
      <c r="AR242" s="44">
        <f t="shared" si="387"/>
        <v>17.421000000000003</v>
      </c>
      <c r="AS242" s="44">
        <f t="shared" si="387"/>
        <v>17.421000000000003</v>
      </c>
      <c r="AT242" s="44">
        <f t="shared" si="387"/>
        <v>17.421000000000003</v>
      </c>
      <c r="AU242" s="44">
        <f t="shared" si="387"/>
        <v>17.421000000000003</v>
      </c>
      <c r="AV242" s="44">
        <f t="shared" si="387"/>
        <v>17.421000000000003</v>
      </c>
      <c r="AW242" s="44">
        <f t="shared" si="387"/>
        <v>17.421000000000003</v>
      </c>
      <c r="AX242" s="44">
        <f t="shared" si="387"/>
        <v>17.421000000000003</v>
      </c>
      <c r="AY242" s="44">
        <f t="shared" si="387"/>
        <v>17.421000000000003</v>
      </c>
      <c r="AZ242" s="44">
        <f t="shared" si="387"/>
        <v>17.421000000000003</v>
      </c>
      <c r="BA242" s="44">
        <f t="shared" si="387"/>
        <v>17.421000000000003</v>
      </c>
      <c r="BB242" s="44">
        <f t="shared" si="387"/>
        <v>17.421000000000003</v>
      </c>
      <c r="BC242" s="44">
        <f t="shared" si="290"/>
        <v>1445.9429999999998</v>
      </c>
      <c r="BD242" s="146">
        <f t="shared" si="291"/>
        <v>644.57700000000023</v>
      </c>
    </row>
    <row r="243" spans="1:56" outlineLevel="1" x14ac:dyDescent="0.25">
      <c r="A243" s="145">
        <v>40844</v>
      </c>
      <c r="B243" s="35" t="s">
        <v>357</v>
      </c>
      <c r="C243" s="35" t="s">
        <v>358</v>
      </c>
      <c r="D243" s="38">
        <v>18965.52</v>
      </c>
      <c r="E243" s="38"/>
      <c r="F243" s="38"/>
      <c r="G243" s="38"/>
      <c r="H243" s="38"/>
      <c r="I243" s="38"/>
      <c r="J243" s="38">
        <v>316.09200000000004</v>
      </c>
      <c r="K243" s="38">
        <v>2212.6440000000002</v>
      </c>
      <c r="L243" s="38">
        <v>4109.1960000000008</v>
      </c>
      <c r="M243" s="40">
        <v>6005.7480000000014</v>
      </c>
      <c r="N243" s="40">
        <v>14856.328000000001</v>
      </c>
      <c r="O243" s="101">
        <f>+($D$243*10%)/12</f>
        <v>158.04600000000002</v>
      </c>
      <c r="P243" s="40">
        <f t="shared" ref="P243:Z243" si="388">+($D$243*10%)/12</f>
        <v>158.04600000000002</v>
      </c>
      <c r="Q243" s="40">
        <f t="shared" si="388"/>
        <v>158.04600000000002</v>
      </c>
      <c r="R243" s="40">
        <f t="shared" si="388"/>
        <v>158.04600000000002</v>
      </c>
      <c r="S243" s="40">
        <f t="shared" si="388"/>
        <v>158.04600000000002</v>
      </c>
      <c r="T243" s="40">
        <f t="shared" si="388"/>
        <v>158.04600000000002</v>
      </c>
      <c r="U243" s="40">
        <f t="shared" si="388"/>
        <v>158.04600000000002</v>
      </c>
      <c r="V243" s="40">
        <f t="shared" si="388"/>
        <v>158.04600000000002</v>
      </c>
      <c r="W243" s="40">
        <f t="shared" si="388"/>
        <v>158.04600000000002</v>
      </c>
      <c r="X243" s="40">
        <f t="shared" si="388"/>
        <v>158.04600000000002</v>
      </c>
      <c r="Y243" s="40">
        <f t="shared" si="388"/>
        <v>158.04600000000002</v>
      </c>
      <c r="Z243" s="40">
        <f t="shared" si="388"/>
        <v>158.04600000000002</v>
      </c>
      <c r="AA243" s="42">
        <f t="shared" si="248"/>
        <v>7902.300000000002</v>
      </c>
      <c r="AB243" s="42">
        <v>11063.219999999998</v>
      </c>
      <c r="AC243" s="44">
        <f>+($D$243*10%)/12</f>
        <v>158.04600000000002</v>
      </c>
      <c r="AD243" s="44">
        <f t="shared" ref="AD243:AN243" si="389">+($D$243*10%)/12</f>
        <v>158.04600000000002</v>
      </c>
      <c r="AE243" s="44">
        <f t="shared" si="389"/>
        <v>158.04600000000002</v>
      </c>
      <c r="AF243" s="44">
        <f t="shared" si="389"/>
        <v>158.04600000000002</v>
      </c>
      <c r="AG243" s="44">
        <f t="shared" si="389"/>
        <v>158.04600000000002</v>
      </c>
      <c r="AH243" s="44">
        <f t="shared" si="389"/>
        <v>158.04600000000002</v>
      </c>
      <c r="AI243" s="44">
        <f t="shared" si="389"/>
        <v>158.04600000000002</v>
      </c>
      <c r="AJ243" s="44">
        <f t="shared" si="389"/>
        <v>158.04600000000002</v>
      </c>
      <c r="AK243" s="44">
        <f t="shared" si="389"/>
        <v>158.04600000000002</v>
      </c>
      <c r="AL243" s="44">
        <f t="shared" si="389"/>
        <v>158.04600000000002</v>
      </c>
      <c r="AM243" s="44">
        <f t="shared" si="389"/>
        <v>158.04600000000002</v>
      </c>
      <c r="AN243" s="44">
        <f t="shared" si="389"/>
        <v>158.04600000000002</v>
      </c>
      <c r="AO243" s="44">
        <f t="shared" si="252"/>
        <v>9798.8520000000026</v>
      </c>
      <c r="AP243" s="44">
        <f t="shared" si="250"/>
        <v>9166.6679999999978</v>
      </c>
      <c r="AQ243" s="44">
        <f t="shared" ref="AQ243:BB243" si="390">+($D$243*10%)/12</f>
        <v>158.04600000000002</v>
      </c>
      <c r="AR243" s="44">
        <f t="shared" si="390"/>
        <v>158.04600000000002</v>
      </c>
      <c r="AS243" s="44">
        <f t="shared" si="390"/>
        <v>158.04600000000002</v>
      </c>
      <c r="AT243" s="44">
        <f t="shared" si="390"/>
        <v>158.04600000000002</v>
      </c>
      <c r="AU243" s="44">
        <f t="shared" si="390"/>
        <v>158.04600000000002</v>
      </c>
      <c r="AV243" s="44">
        <f t="shared" si="390"/>
        <v>158.04600000000002</v>
      </c>
      <c r="AW243" s="44">
        <f t="shared" si="390"/>
        <v>158.04600000000002</v>
      </c>
      <c r="AX243" s="44">
        <f t="shared" si="390"/>
        <v>158.04600000000002</v>
      </c>
      <c r="AY243" s="44">
        <f t="shared" si="390"/>
        <v>158.04600000000002</v>
      </c>
      <c r="AZ243" s="44">
        <f t="shared" si="390"/>
        <v>158.04600000000002</v>
      </c>
      <c r="BA243" s="44">
        <f t="shared" si="390"/>
        <v>158.04600000000002</v>
      </c>
      <c r="BB243" s="44">
        <f t="shared" si="390"/>
        <v>158.04600000000002</v>
      </c>
      <c r="BC243" s="44">
        <f t="shared" si="290"/>
        <v>11695.404000000002</v>
      </c>
      <c r="BD243" s="146">
        <f t="shared" si="291"/>
        <v>7270.1159999999982</v>
      </c>
    </row>
    <row r="244" spans="1:56" outlineLevel="1" x14ac:dyDescent="0.25">
      <c r="A244" s="145">
        <v>40893</v>
      </c>
      <c r="B244" s="35" t="s">
        <v>359</v>
      </c>
      <c r="C244" s="35" t="s">
        <v>360</v>
      </c>
      <c r="D244" s="38">
        <v>9482.76</v>
      </c>
      <c r="E244" s="38"/>
      <c r="F244" s="38"/>
      <c r="G244" s="38"/>
      <c r="H244" s="38"/>
      <c r="I244" s="38"/>
      <c r="J244" s="38">
        <v>0</v>
      </c>
      <c r="K244" s="38">
        <v>948.27600000000018</v>
      </c>
      <c r="L244" s="38">
        <v>1896.5520000000004</v>
      </c>
      <c r="M244" s="40">
        <v>2844.8280000000004</v>
      </c>
      <c r="N244" s="40">
        <v>7586.2039999999997</v>
      </c>
      <c r="O244" s="101">
        <f>+($D$244*10%)/12</f>
        <v>79.02300000000001</v>
      </c>
      <c r="P244" s="40">
        <f t="shared" ref="P244:Z244" si="391">+($D$244*10%)/12</f>
        <v>79.02300000000001</v>
      </c>
      <c r="Q244" s="40">
        <f t="shared" si="391"/>
        <v>79.02300000000001</v>
      </c>
      <c r="R244" s="40">
        <f t="shared" si="391"/>
        <v>79.02300000000001</v>
      </c>
      <c r="S244" s="40">
        <f t="shared" si="391"/>
        <v>79.02300000000001</v>
      </c>
      <c r="T244" s="40">
        <f t="shared" si="391"/>
        <v>79.02300000000001</v>
      </c>
      <c r="U244" s="40">
        <f t="shared" si="391"/>
        <v>79.02300000000001</v>
      </c>
      <c r="V244" s="40">
        <f t="shared" si="391"/>
        <v>79.02300000000001</v>
      </c>
      <c r="W244" s="40">
        <f t="shared" si="391"/>
        <v>79.02300000000001</v>
      </c>
      <c r="X244" s="40">
        <f t="shared" si="391"/>
        <v>79.02300000000001</v>
      </c>
      <c r="Y244" s="40">
        <f t="shared" si="391"/>
        <v>79.02300000000001</v>
      </c>
      <c r="Z244" s="40">
        <f t="shared" si="391"/>
        <v>79.02300000000001</v>
      </c>
      <c r="AA244" s="42">
        <f t="shared" si="248"/>
        <v>3793.1040000000007</v>
      </c>
      <c r="AB244" s="42">
        <v>5689.655999999999</v>
      </c>
      <c r="AC244" s="44">
        <f>+($D$244*10%)/12</f>
        <v>79.02300000000001</v>
      </c>
      <c r="AD244" s="44">
        <f t="shared" ref="AD244:AN244" si="392">+($D$244*10%)/12</f>
        <v>79.02300000000001</v>
      </c>
      <c r="AE244" s="44">
        <f t="shared" si="392"/>
        <v>79.02300000000001</v>
      </c>
      <c r="AF244" s="44">
        <f t="shared" si="392"/>
        <v>79.02300000000001</v>
      </c>
      <c r="AG244" s="44">
        <f t="shared" si="392"/>
        <v>79.02300000000001</v>
      </c>
      <c r="AH244" s="44">
        <f t="shared" si="392"/>
        <v>79.02300000000001</v>
      </c>
      <c r="AI244" s="44">
        <f t="shared" si="392"/>
        <v>79.02300000000001</v>
      </c>
      <c r="AJ244" s="44">
        <f t="shared" si="392"/>
        <v>79.02300000000001</v>
      </c>
      <c r="AK244" s="44">
        <f t="shared" si="392"/>
        <v>79.02300000000001</v>
      </c>
      <c r="AL244" s="44">
        <f t="shared" si="392"/>
        <v>79.02300000000001</v>
      </c>
      <c r="AM244" s="44">
        <f t="shared" si="392"/>
        <v>79.02300000000001</v>
      </c>
      <c r="AN244" s="44">
        <f t="shared" si="392"/>
        <v>79.02300000000001</v>
      </c>
      <c r="AO244" s="44">
        <f t="shared" si="252"/>
        <v>4741.380000000001</v>
      </c>
      <c r="AP244" s="44">
        <f t="shared" si="250"/>
        <v>4741.3799999999992</v>
      </c>
      <c r="AQ244" s="44">
        <f t="shared" ref="AQ244:BB244" si="393">+($D$244*10%)/12</f>
        <v>79.02300000000001</v>
      </c>
      <c r="AR244" s="44">
        <f t="shared" si="393"/>
        <v>79.02300000000001</v>
      </c>
      <c r="AS244" s="44">
        <f t="shared" si="393"/>
        <v>79.02300000000001</v>
      </c>
      <c r="AT244" s="44">
        <f t="shared" si="393"/>
        <v>79.02300000000001</v>
      </c>
      <c r="AU244" s="44">
        <f t="shared" si="393"/>
        <v>79.02300000000001</v>
      </c>
      <c r="AV244" s="44">
        <f t="shared" si="393"/>
        <v>79.02300000000001</v>
      </c>
      <c r="AW244" s="44">
        <f t="shared" si="393"/>
        <v>79.02300000000001</v>
      </c>
      <c r="AX244" s="44">
        <f t="shared" si="393"/>
        <v>79.02300000000001</v>
      </c>
      <c r="AY244" s="44">
        <f t="shared" si="393"/>
        <v>79.02300000000001</v>
      </c>
      <c r="AZ244" s="44">
        <f t="shared" si="393"/>
        <v>79.02300000000001</v>
      </c>
      <c r="BA244" s="44">
        <f t="shared" si="393"/>
        <v>79.02300000000001</v>
      </c>
      <c r="BB244" s="44">
        <f t="shared" si="393"/>
        <v>79.02300000000001</v>
      </c>
      <c r="BC244" s="44">
        <f t="shared" si="290"/>
        <v>5689.6560000000009</v>
      </c>
      <c r="BD244" s="146">
        <f t="shared" si="291"/>
        <v>3793.1039999999994</v>
      </c>
    </row>
    <row r="245" spans="1:56" outlineLevel="1" x14ac:dyDescent="0.25">
      <c r="A245" s="145">
        <v>40962</v>
      </c>
      <c r="B245" s="35" t="s">
        <v>361</v>
      </c>
      <c r="C245" s="35" t="s">
        <v>362</v>
      </c>
      <c r="D245" s="38">
        <v>8900</v>
      </c>
      <c r="E245" s="38"/>
      <c r="F245" s="38"/>
      <c r="G245" s="38"/>
      <c r="H245" s="38"/>
      <c r="I245" s="38"/>
      <c r="J245" s="38"/>
      <c r="K245" s="38">
        <v>741.66666666666663</v>
      </c>
      <c r="L245" s="38">
        <v>1631.6666666666665</v>
      </c>
      <c r="M245" s="40">
        <v>2521.6666666666665</v>
      </c>
      <c r="N245" s="40">
        <v>7120</v>
      </c>
      <c r="O245" s="101">
        <f>+($D$245*10%)/12</f>
        <v>74.166666666666671</v>
      </c>
      <c r="P245" s="40">
        <f t="shared" ref="P245:Z245" si="394">+($D$245*10%)/12</f>
        <v>74.166666666666671</v>
      </c>
      <c r="Q245" s="40">
        <f t="shared" si="394"/>
        <v>74.166666666666671</v>
      </c>
      <c r="R245" s="40">
        <f t="shared" si="394"/>
        <v>74.166666666666671</v>
      </c>
      <c r="S245" s="40">
        <f t="shared" si="394"/>
        <v>74.166666666666671</v>
      </c>
      <c r="T245" s="40">
        <f t="shared" si="394"/>
        <v>74.166666666666671</v>
      </c>
      <c r="U245" s="40">
        <f t="shared" si="394"/>
        <v>74.166666666666671</v>
      </c>
      <c r="V245" s="40">
        <f t="shared" si="394"/>
        <v>74.166666666666671</v>
      </c>
      <c r="W245" s="40">
        <f t="shared" si="394"/>
        <v>74.166666666666671</v>
      </c>
      <c r="X245" s="40">
        <f t="shared" si="394"/>
        <v>74.166666666666671</v>
      </c>
      <c r="Y245" s="40">
        <f t="shared" si="394"/>
        <v>74.166666666666671</v>
      </c>
      <c r="Z245" s="40">
        <f t="shared" si="394"/>
        <v>74.166666666666671</v>
      </c>
      <c r="AA245" s="42">
        <f t="shared" si="248"/>
        <v>3411.6666666666665</v>
      </c>
      <c r="AB245" s="42">
        <v>5488.3333333333339</v>
      </c>
      <c r="AC245" s="44">
        <f>+($D$245*10%)/12</f>
        <v>74.166666666666671</v>
      </c>
      <c r="AD245" s="44">
        <f t="shared" ref="AD245:AN245" si="395">+($D$245*10%)/12</f>
        <v>74.166666666666671</v>
      </c>
      <c r="AE245" s="44">
        <f t="shared" si="395"/>
        <v>74.166666666666671</v>
      </c>
      <c r="AF245" s="44">
        <f t="shared" si="395"/>
        <v>74.166666666666671</v>
      </c>
      <c r="AG245" s="44">
        <f t="shared" si="395"/>
        <v>74.166666666666671</v>
      </c>
      <c r="AH245" s="44">
        <f t="shared" si="395"/>
        <v>74.166666666666671</v>
      </c>
      <c r="AI245" s="44">
        <f t="shared" si="395"/>
        <v>74.166666666666671</v>
      </c>
      <c r="AJ245" s="44">
        <f t="shared" si="395"/>
        <v>74.166666666666671</v>
      </c>
      <c r="AK245" s="44">
        <f t="shared" si="395"/>
        <v>74.166666666666671</v>
      </c>
      <c r="AL245" s="44">
        <f t="shared" si="395"/>
        <v>74.166666666666671</v>
      </c>
      <c r="AM245" s="44">
        <f t="shared" si="395"/>
        <v>74.166666666666671</v>
      </c>
      <c r="AN245" s="44">
        <f t="shared" si="395"/>
        <v>74.166666666666671</v>
      </c>
      <c r="AO245" s="44">
        <f t="shared" si="252"/>
        <v>4301.6666666666661</v>
      </c>
      <c r="AP245" s="44">
        <f t="shared" si="250"/>
        <v>4598.3333333333339</v>
      </c>
      <c r="AQ245" s="44">
        <f t="shared" ref="AQ245:BB245" si="396">+($D$245*10%)/12</f>
        <v>74.166666666666671</v>
      </c>
      <c r="AR245" s="44">
        <f t="shared" si="396"/>
        <v>74.166666666666671</v>
      </c>
      <c r="AS245" s="44">
        <f t="shared" si="396"/>
        <v>74.166666666666671</v>
      </c>
      <c r="AT245" s="44">
        <f t="shared" si="396"/>
        <v>74.166666666666671</v>
      </c>
      <c r="AU245" s="44">
        <f t="shared" si="396"/>
        <v>74.166666666666671</v>
      </c>
      <c r="AV245" s="44">
        <f t="shared" si="396"/>
        <v>74.166666666666671</v>
      </c>
      <c r="AW245" s="44">
        <f t="shared" si="396"/>
        <v>74.166666666666671</v>
      </c>
      <c r="AX245" s="44">
        <f t="shared" si="396"/>
        <v>74.166666666666671</v>
      </c>
      <c r="AY245" s="44">
        <f t="shared" si="396"/>
        <v>74.166666666666671</v>
      </c>
      <c r="AZ245" s="44">
        <f t="shared" si="396"/>
        <v>74.166666666666671</v>
      </c>
      <c r="BA245" s="44">
        <f t="shared" si="396"/>
        <v>74.166666666666671</v>
      </c>
      <c r="BB245" s="44">
        <f t="shared" si="396"/>
        <v>74.166666666666671</v>
      </c>
      <c r="BC245" s="44">
        <f t="shared" si="290"/>
        <v>5191.6666666666661</v>
      </c>
      <c r="BD245" s="146">
        <f t="shared" si="291"/>
        <v>3708.3333333333339</v>
      </c>
    </row>
    <row r="246" spans="1:56" outlineLevel="1" x14ac:dyDescent="0.25">
      <c r="A246" s="145">
        <v>40968</v>
      </c>
      <c r="B246" s="35" t="s">
        <v>363</v>
      </c>
      <c r="C246" s="35" t="s">
        <v>364</v>
      </c>
      <c r="D246" s="38">
        <v>4588</v>
      </c>
      <c r="E246" s="38"/>
      <c r="F246" s="38"/>
      <c r="G246" s="38"/>
      <c r="H246" s="38"/>
      <c r="I246" s="38"/>
      <c r="J246" s="38"/>
      <c r="K246" s="38">
        <v>382.33333333333343</v>
      </c>
      <c r="L246" s="38">
        <v>841.13333333333355</v>
      </c>
      <c r="M246" s="40">
        <v>1299.9333333333336</v>
      </c>
      <c r="N246" s="40">
        <v>3670.3999999999996</v>
      </c>
      <c r="O246" s="101">
        <f>+($D$246*10%)/12</f>
        <v>38.233333333333334</v>
      </c>
      <c r="P246" s="40">
        <f t="shared" ref="P246:Z246" si="397">+($D$246*10%)/12</f>
        <v>38.233333333333334</v>
      </c>
      <c r="Q246" s="40">
        <f t="shared" si="397"/>
        <v>38.233333333333334</v>
      </c>
      <c r="R246" s="40">
        <f t="shared" si="397"/>
        <v>38.233333333333334</v>
      </c>
      <c r="S246" s="40">
        <f t="shared" si="397"/>
        <v>38.233333333333334</v>
      </c>
      <c r="T246" s="40">
        <f t="shared" si="397"/>
        <v>38.233333333333334</v>
      </c>
      <c r="U246" s="40">
        <f t="shared" si="397"/>
        <v>38.233333333333334</v>
      </c>
      <c r="V246" s="40">
        <f t="shared" si="397"/>
        <v>38.233333333333334</v>
      </c>
      <c r="W246" s="40">
        <f t="shared" si="397"/>
        <v>38.233333333333334</v>
      </c>
      <c r="X246" s="40">
        <f t="shared" si="397"/>
        <v>38.233333333333334</v>
      </c>
      <c r="Y246" s="40">
        <f t="shared" si="397"/>
        <v>38.233333333333334</v>
      </c>
      <c r="Z246" s="40">
        <f t="shared" si="397"/>
        <v>38.233333333333334</v>
      </c>
      <c r="AA246" s="42">
        <f t="shared" si="248"/>
        <v>1758.7333333333338</v>
      </c>
      <c r="AB246" s="42">
        <v>2829.2666666666664</v>
      </c>
      <c r="AC246" s="44">
        <f>+($D$246*10%)/12</f>
        <v>38.233333333333334</v>
      </c>
      <c r="AD246" s="44">
        <f t="shared" ref="AD246:AN246" si="398">+($D$246*10%)/12</f>
        <v>38.233333333333334</v>
      </c>
      <c r="AE246" s="44">
        <f t="shared" si="398"/>
        <v>38.233333333333334</v>
      </c>
      <c r="AF246" s="44">
        <f t="shared" si="398"/>
        <v>38.233333333333334</v>
      </c>
      <c r="AG246" s="44">
        <f t="shared" si="398"/>
        <v>38.233333333333334</v>
      </c>
      <c r="AH246" s="44">
        <f t="shared" si="398"/>
        <v>38.233333333333334</v>
      </c>
      <c r="AI246" s="44">
        <f t="shared" si="398"/>
        <v>38.233333333333334</v>
      </c>
      <c r="AJ246" s="44">
        <f t="shared" si="398"/>
        <v>38.233333333333334</v>
      </c>
      <c r="AK246" s="44">
        <f t="shared" si="398"/>
        <v>38.233333333333334</v>
      </c>
      <c r="AL246" s="44">
        <f t="shared" si="398"/>
        <v>38.233333333333334</v>
      </c>
      <c r="AM246" s="44">
        <f t="shared" si="398"/>
        <v>38.233333333333334</v>
      </c>
      <c r="AN246" s="44">
        <f t="shared" si="398"/>
        <v>38.233333333333334</v>
      </c>
      <c r="AO246" s="44">
        <f t="shared" si="252"/>
        <v>2217.5333333333338</v>
      </c>
      <c r="AP246" s="44">
        <f t="shared" si="250"/>
        <v>2370.4666666666662</v>
      </c>
      <c r="AQ246" s="44">
        <f t="shared" ref="AQ246:BB246" si="399">+($D$246*10%)/12</f>
        <v>38.233333333333334</v>
      </c>
      <c r="AR246" s="44">
        <f t="shared" si="399"/>
        <v>38.233333333333334</v>
      </c>
      <c r="AS246" s="44">
        <f t="shared" si="399"/>
        <v>38.233333333333334</v>
      </c>
      <c r="AT246" s="44">
        <f t="shared" si="399"/>
        <v>38.233333333333334</v>
      </c>
      <c r="AU246" s="44">
        <f t="shared" si="399"/>
        <v>38.233333333333334</v>
      </c>
      <c r="AV246" s="44">
        <f t="shared" si="399"/>
        <v>38.233333333333334</v>
      </c>
      <c r="AW246" s="44">
        <f t="shared" si="399"/>
        <v>38.233333333333334</v>
      </c>
      <c r="AX246" s="44">
        <f t="shared" si="399"/>
        <v>38.233333333333334</v>
      </c>
      <c r="AY246" s="44">
        <f t="shared" si="399"/>
        <v>38.233333333333334</v>
      </c>
      <c r="AZ246" s="44">
        <f t="shared" si="399"/>
        <v>38.233333333333334</v>
      </c>
      <c r="BA246" s="44">
        <f t="shared" si="399"/>
        <v>38.233333333333334</v>
      </c>
      <c r="BB246" s="44">
        <f t="shared" si="399"/>
        <v>38.233333333333334</v>
      </c>
      <c r="BC246" s="44">
        <f t="shared" si="290"/>
        <v>2676.3333333333339</v>
      </c>
      <c r="BD246" s="146">
        <f t="shared" si="291"/>
        <v>1911.6666666666661</v>
      </c>
    </row>
    <row r="247" spans="1:56" outlineLevel="1" x14ac:dyDescent="0.25">
      <c r="A247" s="145">
        <v>40999</v>
      </c>
      <c r="B247" s="35" t="s">
        <v>365</v>
      </c>
      <c r="C247" s="35" t="s">
        <v>366</v>
      </c>
      <c r="D247" s="38">
        <v>11206.03</v>
      </c>
      <c r="E247" s="38"/>
      <c r="F247" s="38"/>
      <c r="G247" s="38"/>
      <c r="H247" s="38"/>
      <c r="I247" s="38"/>
      <c r="J247" s="38"/>
      <c r="K247" s="38">
        <v>840.45225000000016</v>
      </c>
      <c r="L247" s="38">
        <v>1961.0552500000003</v>
      </c>
      <c r="M247" s="40">
        <v>3081.6582500000004</v>
      </c>
      <c r="N247" s="40">
        <v>8964.8270000000011</v>
      </c>
      <c r="O247" s="101">
        <f>+($D$247*10%)/12</f>
        <v>93.383583333333334</v>
      </c>
      <c r="P247" s="40">
        <f t="shared" ref="P247:Z247" si="400">+($D$247*10%)/12</f>
        <v>93.383583333333334</v>
      </c>
      <c r="Q247" s="40">
        <f t="shared" si="400"/>
        <v>93.383583333333334</v>
      </c>
      <c r="R247" s="40">
        <f t="shared" si="400"/>
        <v>93.383583333333334</v>
      </c>
      <c r="S247" s="40">
        <f t="shared" si="400"/>
        <v>93.383583333333334</v>
      </c>
      <c r="T247" s="40">
        <f t="shared" si="400"/>
        <v>93.383583333333334</v>
      </c>
      <c r="U247" s="40">
        <f t="shared" si="400"/>
        <v>93.383583333333334</v>
      </c>
      <c r="V247" s="40">
        <f t="shared" si="400"/>
        <v>93.383583333333334</v>
      </c>
      <c r="W247" s="40">
        <f t="shared" si="400"/>
        <v>93.383583333333334</v>
      </c>
      <c r="X247" s="40">
        <f t="shared" si="400"/>
        <v>93.383583333333334</v>
      </c>
      <c r="Y247" s="40">
        <f t="shared" si="400"/>
        <v>93.383583333333334</v>
      </c>
      <c r="Z247" s="40">
        <f t="shared" si="400"/>
        <v>93.383583333333334</v>
      </c>
      <c r="AA247" s="42">
        <f t="shared" si="248"/>
        <v>4202.2612500000005</v>
      </c>
      <c r="AB247" s="42">
        <v>7003.7687500000002</v>
      </c>
      <c r="AC247" s="44">
        <f>+($D$247*10%)/12</f>
        <v>93.383583333333334</v>
      </c>
      <c r="AD247" s="44">
        <f t="shared" ref="AD247:AN247" si="401">+($D$247*10%)/12</f>
        <v>93.383583333333334</v>
      </c>
      <c r="AE247" s="44">
        <f t="shared" si="401"/>
        <v>93.383583333333334</v>
      </c>
      <c r="AF247" s="44">
        <f t="shared" si="401"/>
        <v>93.383583333333334</v>
      </c>
      <c r="AG247" s="44">
        <f t="shared" si="401"/>
        <v>93.383583333333334</v>
      </c>
      <c r="AH247" s="44">
        <f t="shared" si="401"/>
        <v>93.383583333333334</v>
      </c>
      <c r="AI247" s="44">
        <f t="shared" si="401"/>
        <v>93.383583333333334</v>
      </c>
      <c r="AJ247" s="44">
        <f t="shared" si="401"/>
        <v>93.383583333333334</v>
      </c>
      <c r="AK247" s="44">
        <f t="shared" si="401"/>
        <v>93.383583333333334</v>
      </c>
      <c r="AL247" s="44">
        <f t="shared" si="401"/>
        <v>93.383583333333334</v>
      </c>
      <c r="AM247" s="44">
        <f t="shared" si="401"/>
        <v>93.383583333333334</v>
      </c>
      <c r="AN247" s="44">
        <f t="shared" si="401"/>
        <v>93.383583333333334</v>
      </c>
      <c r="AO247" s="44">
        <f t="shared" si="252"/>
        <v>5322.8642500000005</v>
      </c>
      <c r="AP247" s="44">
        <f t="shared" si="250"/>
        <v>5883.1657500000001</v>
      </c>
      <c r="AQ247" s="44">
        <f t="shared" ref="AQ247:BB247" si="402">+($D$247*10%)/12</f>
        <v>93.383583333333334</v>
      </c>
      <c r="AR247" s="44">
        <f t="shared" si="402"/>
        <v>93.383583333333334</v>
      </c>
      <c r="AS247" s="44">
        <f t="shared" si="402"/>
        <v>93.383583333333334</v>
      </c>
      <c r="AT247" s="44">
        <f t="shared" si="402"/>
        <v>93.383583333333334</v>
      </c>
      <c r="AU247" s="44">
        <f t="shared" si="402"/>
        <v>93.383583333333334</v>
      </c>
      <c r="AV247" s="44">
        <f t="shared" si="402"/>
        <v>93.383583333333334</v>
      </c>
      <c r="AW247" s="44">
        <f t="shared" si="402"/>
        <v>93.383583333333334</v>
      </c>
      <c r="AX247" s="44">
        <f t="shared" si="402"/>
        <v>93.383583333333334</v>
      </c>
      <c r="AY247" s="44">
        <f t="shared" si="402"/>
        <v>93.383583333333334</v>
      </c>
      <c r="AZ247" s="44">
        <f t="shared" si="402"/>
        <v>93.383583333333334</v>
      </c>
      <c r="BA247" s="44">
        <f t="shared" si="402"/>
        <v>93.383583333333334</v>
      </c>
      <c r="BB247" s="44">
        <f t="shared" si="402"/>
        <v>93.383583333333334</v>
      </c>
      <c r="BC247" s="44">
        <f t="shared" si="290"/>
        <v>6443.4672500000006</v>
      </c>
      <c r="BD247" s="146">
        <f t="shared" si="291"/>
        <v>4762.5627500000001</v>
      </c>
    </row>
    <row r="248" spans="1:56" outlineLevel="1" x14ac:dyDescent="0.25">
      <c r="A248" s="145">
        <v>41001</v>
      </c>
      <c r="B248" s="35" t="s">
        <v>367</v>
      </c>
      <c r="C248" s="35" t="s">
        <v>368</v>
      </c>
      <c r="D248" s="38">
        <v>4200</v>
      </c>
      <c r="E248" s="38"/>
      <c r="F248" s="38"/>
      <c r="G248" s="38"/>
      <c r="H248" s="38"/>
      <c r="I248" s="38"/>
      <c r="J248" s="38"/>
      <c r="K248" s="38">
        <v>280</v>
      </c>
      <c r="L248" s="38">
        <v>700</v>
      </c>
      <c r="M248" s="40">
        <v>1120</v>
      </c>
      <c r="N248" s="40">
        <v>3360</v>
      </c>
      <c r="O248" s="101">
        <f>+($D$248*10%)/12</f>
        <v>35</v>
      </c>
      <c r="P248" s="40">
        <f t="shared" ref="P248:Z248" si="403">+($D$248*10%)/12</f>
        <v>35</v>
      </c>
      <c r="Q248" s="40">
        <f t="shared" si="403"/>
        <v>35</v>
      </c>
      <c r="R248" s="40">
        <f t="shared" si="403"/>
        <v>35</v>
      </c>
      <c r="S248" s="40">
        <f t="shared" si="403"/>
        <v>35</v>
      </c>
      <c r="T248" s="40">
        <f t="shared" si="403"/>
        <v>35</v>
      </c>
      <c r="U248" s="40">
        <f t="shared" si="403"/>
        <v>35</v>
      </c>
      <c r="V248" s="40">
        <f t="shared" si="403"/>
        <v>35</v>
      </c>
      <c r="W248" s="40">
        <f t="shared" si="403"/>
        <v>35</v>
      </c>
      <c r="X248" s="40">
        <f t="shared" si="403"/>
        <v>35</v>
      </c>
      <c r="Y248" s="40">
        <f t="shared" si="403"/>
        <v>35</v>
      </c>
      <c r="Z248" s="40">
        <f t="shared" si="403"/>
        <v>35</v>
      </c>
      <c r="AA248" s="42">
        <f t="shared" si="248"/>
        <v>1540</v>
      </c>
      <c r="AB248" s="42">
        <v>2660</v>
      </c>
      <c r="AC248" s="44">
        <f>+($D$248*10%)/12</f>
        <v>35</v>
      </c>
      <c r="AD248" s="44">
        <f t="shared" ref="AD248:AN248" si="404">+($D$248*10%)/12</f>
        <v>35</v>
      </c>
      <c r="AE248" s="44">
        <f t="shared" si="404"/>
        <v>35</v>
      </c>
      <c r="AF248" s="44">
        <f t="shared" si="404"/>
        <v>35</v>
      </c>
      <c r="AG248" s="44">
        <f t="shared" si="404"/>
        <v>35</v>
      </c>
      <c r="AH248" s="44">
        <f t="shared" si="404"/>
        <v>35</v>
      </c>
      <c r="AI248" s="44">
        <f t="shared" si="404"/>
        <v>35</v>
      </c>
      <c r="AJ248" s="44">
        <f t="shared" si="404"/>
        <v>35</v>
      </c>
      <c r="AK248" s="44">
        <f t="shared" si="404"/>
        <v>35</v>
      </c>
      <c r="AL248" s="44">
        <f t="shared" si="404"/>
        <v>35</v>
      </c>
      <c r="AM248" s="44">
        <f t="shared" si="404"/>
        <v>35</v>
      </c>
      <c r="AN248" s="44">
        <f t="shared" si="404"/>
        <v>35</v>
      </c>
      <c r="AO248" s="44">
        <f t="shared" si="252"/>
        <v>1960</v>
      </c>
      <c r="AP248" s="44">
        <f t="shared" si="250"/>
        <v>2240</v>
      </c>
      <c r="AQ248" s="44">
        <f t="shared" ref="AQ248:BB248" si="405">+($D$248*10%)/12</f>
        <v>35</v>
      </c>
      <c r="AR248" s="44">
        <f t="shared" si="405"/>
        <v>35</v>
      </c>
      <c r="AS248" s="44">
        <f t="shared" si="405"/>
        <v>35</v>
      </c>
      <c r="AT248" s="44">
        <f t="shared" si="405"/>
        <v>35</v>
      </c>
      <c r="AU248" s="44">
        <f t="shared" si="405"/>
        <v>35</v>
      </c>
      <c r="AV248" s="44">
        <f t="shared" si="405"/>
        <v>35</v>
      </c>
      <c r="AW248" s="44">
        <f t="shared" si="405"/>
        <v>35</v>
      </c>
      <c r="AX248" s="44">
        <f t="shared" si="405"/>
        <v>35</v>
      </c>
      <c r="AY248" s="44">
        <f t="shared" si="405"/>
        <v>35</v>
      </c>
      <c r="AZ248" s="44">
        <f t="shared" si="405"/>
        <v>35</v>
      </c>
      <c r="BA248" s="44">
        <f t="shared" si="405"/>
        <v>35</v>
      </c>
      <c r="BB248" s="44">
        <f t="shared" si="405"/>
        <v>35</v>
      </c>
      <c r="BC248" s="44">
        <f t="shared" si="290"/>
        <v>2380</v>
      </c>
      <c r="BD248" s="146">
        <f t="shared" si="291"/>
        <v>1820</v>
      </c>
    </row>
    <row r="249" spans="1:56" outlineLevel="1" x14ac:dyDescent="0.25">
      <c r="A249" s="145">
        <v>41090</v>
      </c>
      <c r="B249" s="35" t="s">
        <v>369</v>
      </c>
      <c r="C249" s="35" t="s">
        <v>370</v>
      </c>
      <c r="D249" s="38">
        <v>24678</v>
      </c>
      <c r="E249" s="38"/>
      <c r="F249" s="38"/>
      <c r="G249" s="38"/>
      <c r="H249" s="38"/>
      <c r="I249" s="38"/>
      <c r="J249" s="38"/>
      <c r="K249" s="38">
        <v>1233.9000000000001</v>
      </c>
      <c r="L249" s="38">
        <v>3701.7000000000007</v>
      </c>
      <c r="M249" s="40">
        <v>6169.5000000000018</v>
      </c>
      <c r="N249" s="40">
        <v>19742.400000000001</v>
      </c>
      <c r="O249" s="101">
        <f>+($D$249*10%)/12</f>
        <v>205.65</v>
      </c>
      <c r="P249" s="40">
        <f t="shared" ref="P249:Z249" si="406">+($D$249*10%)/12</f>
        <v>205.65</v>
      </c>
      <c r="Q249" s="40">
        <f t="shared" si="406"/>
        <v>205.65</v>
      </c>
      <c r="R249" s="40">
        <f t="shared" si="406"/>
        <v>205.65</v>
      </c>
      <c r="S249" s="40">
        <f t="shared" si="406"/>
        <v>205.65</v>
      </c>
      <c r="T249" s="40">
        <f t="shared" si="406"/>
        <v>205.65</v>
      </c>
      <c r="U249" s="40">
        <f t="shared" si="406"/>
        <v>205.65</v>
      </c>
      <c r="V249" s="40">
        <f t="shared" si="406"/>
        <v>205.65</v>
      </c>
      <c r="W249" s="40">
        <f t="shared" si="406"/>
        <v>205.65</v>
      </c>
      <c r="X249" s="40">
        <f t="shared" si="406"/>
        <v>205.65</v>
      </c>
      <c r="Y249" s="40">
        <f t="shared" si="406"/>
        <v>205.65</v>
      </c>
      <c r="Z249" s="40">
        <f t="shared" si="406"/>
        <v>205.65</v>
      </c>
      <c r="AA249" s="42">
        <f t="shared" si="248"/>
        <v>8637.3000000000029</v>
      </c>
      <c r="AB249" s="42">
        <v>16040.699999999997</v>
      </c>
      <c r="AC249" s="44">
        <f>+($D$249*10%)/12</f>
        <v>205.65</v>
      </c>
      <c r="AD249" s="44">
        <f t="shared" ref="AD249:AN249" si="407">+($D$249*10%)/12</f>
        <v>205.65</v>
      </c>
      <c r="AE249" s="44">
        <f t="shared" si="407"/>
        <v>205.65</v>
      </c>
      <c r="AF249" s="44">
        <f t="shared" si="407"/>
        <v>205.65</v>
      </c>
      <c r="AG249" s="44">
        <f t="shared" si="407"/>
        <v>205.65</v>
      </c>
      <c r="AH249" s="44">
        <f t="shared" si="407"/>
        <v>205.65</v>
      </c>
      <c r="AI249" s="44">
        <f t="shared" si="407"/>
        <v>205.65</v>
      </c>
      <c r="AJ249" s="44">
        <f t="shared" si="407"/>
        <v>205.65</v>
      </c>
      <c r="AK249" s="44">
        <f t="shared" si="407"/>
        <v>205.65</v>
      </c>
      <c r="AL249" s="44">
        <f t="shared" si="407"/>
        <v>205.65</v>
      </c>
      <c r="AM249" s="44">
        <f t="shared" si="407"/>
        <v>205.65</v>
      </c>
      <c r="AN249" s="44">
        <f t="shared" si="407"/>
        <v>205.65</v>
      </c>
      <c r="AO249" s="44">
        <f t="shared" si="252"/>
        <v>11105.100000000004</v>
      </c>
      <c r="AP249" s="44">
        <f t="shared" si="250"/>
        <v>13572.899999999996</v>
      </c>
      <c r="AQ249" s="44">
        <f t="shared" ref="AQ249:BB249" si="408">+($D$249*10%)/12</f>
        <v>205.65</v>
      </c>
      <c r="AR249" s="44">
        <f t="shared" si="408"/>
        <v>205.65</v>
      </c>
      <c r="AS249" s="44">
        <f t="shared" si="408"/>
        <v>205.65</v>
      </c>
      <c r="AT249" s="44">
        <f t="shared" si="408"/>
        <v>205.65</v>
      </c>
      <c r="AU249" s="44">
        <f t="shared" si="408"/>
        <v>205.65</v>
      </c>
      <c r="AV249" s="44">
        <f t="shared" si="408"/>
        <v>205.65</v>
      </c>
      <c r="AW249" s="44">
        <f t="shared" si="408"/>
        <v>205.65</v>
      </c>
      <c r="AX249" s="44">
        <f t="shared" si="408"/>
        <v>205.65</v>
      </c>
      <c r="AY249" s="44">
        <f t="shared" si="408"/>
        <v>205.65</v>
      </c>
      <c r="AZ249" s="44">
        <f t="shared" si="408"/>
        <v>205.65</v>
      </c>
      <c r="BA249" s="44">
        <f t="shared" si="408"/>
        <v>205.65</v>
      </c>
      <c r="BB249" s="44">
        <f t="shared" si="408"/>
        <v>205.65</v>
      </c>
      <c r="BC249" s="44">
        <f t="shared" si="290"/>
        <v>13572.900000000005</v>
      </c>
      <c r="BD249" s="146">
        <f t="shared" si="291"/>
        <v>11105.099999999995</v>
      </c>
    </row>
    <row r="250" spans="1:56" outlineLevel="1" x14ac:dyDescent="0.25">
      <c r="A250" s="145">
        <v>41345</v>
      </c>
      <c r="B250" s="35" t="s">
        <v>371</v>
      </c>
      <c r="C250" s="35" t="s">
        <v>372</v>
      </c>
      <c r="D250" s="42">
        <v>8300</v>
      </c>
      <c r="E250" s="38"/>
      <c r="F250" s="38"/>
      <c r="G250" s="38"/>
      <c r="H250" s="38"/>
      <c r="I250" s="38"/>
      <c r="J250" s="38"/>
      <c r="K250" s="38"/>
      <c r="L250" s="38">
        <v>622.5</v>
      </c>
      <c r="M250" s="40">
        <v>1452.5</v>
      </c>
      <c r="N250" s="40">
        <v>6847.5</v>
      </c>
      <c r="O250" s="101">
        <f>+($D$250*10%)/12</f>
        <v>69.166666666666671</v>
      </c>
      <c r="P250" s="40">
        <f t="shared" ref="P250:Z250" si="409">+($D$250*10%)/12</f>
        <v>69.166666666666671</v>
      </c>
      <c r="Q250" s="40">
        <f t="shared" si="409"/>
        <v>69.166666666666671</v>
      </c>
      <c r="R250" s="40">
        <f t="shared" si="409"/>
        <v>69.166666666666671</v>
      </c>
      <c r="S250" s="40">
        <f t="shared" si="409"/>
        <v>69.166666666666671</v>
      </c>
      <c r="T250" s="40">
        <f t="shared" si="409"/>
        <v>69.166666666666671</v>
      </c>
      <c r="U250" s="40">
        <f t="shared" si="409"/>
        <v>69.166666666666671</v>
      </c>
      <c r="V250" s="40">
        <f t="shared" si="409"/>
        <v>69.166666666666671</v>
      </c>
      <c r="W250" s="40">
        <f t="shared" si="409"/>
        <v>69.166666666666671</v>
      </c>
      <c r="X250" s="40">
        <f t="shared" si="409"/>
        <v>69.166666666666671</v>
      </c>
      <c r="Y250" s="40">
        <f t="shared" si="409"/>
        <v>69.166666666666671</v>
      </c>
      <c r="Z250" s="40">
        <f t="shared" si="409"/>
        <v>69.166666666666671</v>
      </c>
      <c r="AA250" s="42">
        <f t="shared" si="248"/>
        <v>2282.5</v>
      </c>
      <c r="AB250" s="42">
        <v>6017.5</v>
      </c>
      <c r="AC250" s="44">
        <f>+($D$250*10%)/12</f>
        <v>69.166666666666671</v>
      </c>
      <c r="AD250" s="44">
        <f t="shared" ref="AD250:AN250" si="410">+($D$250*10%)/12</f>
        <v>69.166666666666671</v>
      </c>
      <c r="AE250" s="44">
        <f t="shared" si="410"/>
        <v>69.166666666666671</v>
      </c>
      <c r="AF250" s="44">
        <f t="shared" si="410"/>
        <v>69.166666666666671</v>
      </c>
      <c r="AG250" s="44">
        <f t="shared" si="410"/>
        <v>69.166666666666671</v>
      </c>
      <c r="AH250" s="44">
        <f t="shared" si="410"/>
        <v>69.166666666666671</v>
      </c>
      <c r="AI250" s="44">
        <f t="shared" si="410"/>
        <v>69.166666666666671</v>
      </c>
      <c r="AJ250" s="44">
        <f t="shared" si="410"/>
        <v>69.166666666666671</v>
      </c>
      <c r="AK250" s="44">
        <f t="shared" si="410"/>
        <v>69.166666666666671</v>
      </c>
      <c r="AL250" s="44">
        <f t="shared" si="410"/>
        <v>69.166666666666671</v>
      </c>
      <c r="AM250" s="44">
        <f t="shared" si="410"/>
        <v>69.166666666666671</v>
      </c>
      <c r="AN250" s="44">
        <f t="shared" si="410"/>
        <v>69.166666666666671</v>
      </c>
      <c r="AO250" s="44">
        <f t="shared" si="252"/>
        <v>3112.5</v>
      </c>
      <c r="AP250" s="44">
        <f t="shared" si="250"/>
        <v>5187.5</v>
      </c>
      <c r="AQ250" s="44">
        <f t="shared" ref="AQ250:BB250" si="411">+($D$250*10%)/12</f>
        <v>69.166666666666671</v>
      </c>
      <c r="AR250" s="44">
        <f t="shared" si="411"/>
        <v>69.166666666666671</v>
      </c>
      <c r="AS250" s="44">
        <f t="shared" si="411"/>
        <v>69.166666666666671</v>
      </c>
      <c r="AT250" s="44">
        <f t="shared" si="411"/>
        <v>69.166666666666671</v>
      </c>
      <c r="AU250" s="44">
        <f t="shared" si="411"/>
        <v>69.166666666666671</v>
      </c>
      <c r="AV250" s="44">
        <f t="shared" si="411"/>
        <v>69.166666666666671</v>
      </c>
      <c r="AW250" s="44">
        <f t="shared" si="411"/>
        <v>69.166666666666671</v>
      </c>
      <c r="AX250" s="44">
        <f t="shared" si="411"/>
        <v>69.166666666666671</v>
      </c>
      <c r="AY250" s="44">
        <f t="shared" si="411"/>
        <v>69.166666666666671</v>
      </c>
      <c r="AZ250" s="44">
        <f t="shared" si="411"/>
        <v>69.166666666666671</v>
      </c>
      <c r="BA250" s="44">
        <f t="shared" si="411"/>
        <v>69.166666666666671</v>
      </c>
      <c r="BB250" s="44">
        <f t="shared" si="411"/>
        <v>69.166666666666671</v>
      </c>
      <c r="BC250" s="44">
        <f t="shared" si="290"/>
        <v>3942.5</v>
      </c>
      <c r="BD250" s="146">
        <f t="shared" si="291"/>
        <v>4357.5</v>
      </c>
    </row>
    <row r="251" spans="1:56" outlineLevel="1" x14ac:dyDescent="0.25">
      <c r="A251" s="145">
        <v>41376</v>
      </c>
      <c r="B251" s="35" t="s">
        <v>373</v>
      </c>
      <c r="C251" s="35" t="s">
        <v>374</v>
      </c>
      <c r="D251" s="38">
        <v>7014.09</v>
      </c>
      <c r="E251" s="38"/>
      <c r="F251" s="38"/>
      <c r="G251" s="38"/>
      <c r="H251" s="38"/>
      <c r="I251" s="38"/>
      <c r="J251" s="38"/>
      <c r="K251" s="38"/>
      <c r="L251" s="38">
        <v>467.60600000000011</v>
      </c>
      <c r="M251" s="40">
        <v>1169.0150000000001</v>
      </c>
      <c r="N251" s="40">
        <v>5845.0709999999999</v>
      </c>
      <c r="O251" s="101">
        <f>+($D$251*10%)/12</f>
        <v>58.450750000000006</v>
      </c>
      <c r="P251" s="40">
        <f t="shared" ref="P251:Z251" si="412">+($D$251*10%)/12</f>
        <v>58.450750000000006</v>
      </c>
      <c r="Q251" s="40">
        <f t="shared" si="412"/>
        <v>58.450750000000006</v>
      </c>
      <c r="R251" s="40">
        <f t="shared" si="412"/>
        <v>58.450750000000006</v>
      </c>
      <c r="S251" s="40">
        <f t="shared" si="412"/>
        <v>58.450750000000006</v>
      </c>
      <c r="T251" s="40">
        <f t="shared" si="412"/>
        <v>58.450750000000006</v>
      </c>
      <c r="U251" s="40">
        <f t="shared" si="412"/>
        <v>58.450750000000006</v>
      </c>
      <c r="V251" s="40">
        <f t="shared" si="412"/>
        <v>58.450750000000006</v>
      </c>
      <c r="W251" s="40">
        <f t="shared" si="412"/>
        <v>58.450750000000006</v>
      </c>
      <c r="X251" s="40">
        <f t="shared" si="412"/>
        <v>58.450750000000006</v>
      </c>
      <c r="Y251" s="40">
        <f t="shared" si="412"/>
        <v>58.450750000000006</v>
      </c>
      <c r="Z251" s="40">
        <f t="shared" si="412"/>
        <v>58.450750000000006</v>
      </c>
      <c r="AA251" s="42">
        <f t="shared" si="248"/>
        <v>1870.424</v>
      </c>
      <c r="AB251" s="42">
        <v>5143.6660000000002</v>
      </c>
      <c r="AC251" s="44">
        <f>+($D$251*10%)/12</f>
        <v>58.450750000000006</v>
      </c>
      <c r="AD251" s="44">
        <f t="shared" ref="AD251:AN251" si="413">+($D$251*10%)/12</f>
        <v>58.450750000000006</v>
      </c>
      <c r="AE251" s="44">
        <f t="shared" si="413"/>
        <v>58.450750000000006</v>
      </c>
      <c r="AF251" s="44">
        <f t="shared" si="413"/>
        <v>58.450750000000006</v>
      </c>
      <c r="AG251" s="44">
        <f t="shared" si="413"/>
        <v>58.450750000000006</v>
      </c>
      <c r="AH251" s="44">
        <f t="shared" si="413"/>
        <v>58.450750000000006</v>
      </c>
      <c r="AI251" s="44">
        <f t="shared" si="413"/>
        <v>58.450750000000006</v>
      </c>
      <c r="AJ251" s="44">
        <f t="shared" si="413"/>
        <v>58.450750000000006</v>
      </c>
      <c r="AK251" s="44">
        <f t="shared" si="413"/>
        <v>58.450750000000006</v>
      </c>
      <c r="AL251" s="44">
        <f t="shared" si="413"/>
        <v>58.450750000000006</v>
      </c>
      <c r="AM251" s="44">
        <f t="shared" si="413"/>
        <v>58.450750000000006</v>
      </c>
      <c r="AN251" s="44">
        <f t="shared" si="413"/>
        <v>58.450750000000006</v>
      </c>
      <c r="AO251" s="44">
        <f t="shared" si="252"/>
        <v>2571.8330000000001</v>
      </c>
      <c r="AP251" s="44">
        <f t="shared" si="250"/>
        <v>4442.2569999999996</v>
      </c>
      <c r="AQ251" s="44">
        <f t="shared" ref="AQ251:BB251" si="414">+($D$251*10%)/12</f>
        <v>58.450750000000006</v>
      </c>
      <c r="AR251" s="44">
        <f t="shared" si="414"/>
        <v>58.450750000000006</v>
      </c>
      <c r="AS251" s="44">
        <f t="shared" si="414"/>
        <v>58.450750000000006</v>
      </c>
      <c r="AT251" s="44">
        <f t="shared" si="414"/>
        <v>58.450750000000006</v>
      </c>
      <c r="AU251" s="44">
        <f t="shared" si="414"/>
        <v>58.450750000000006</v>
      </c>
      <c r="AV251" s="44">
        <f t="shared" si="414"/>
        <v>58.450750000000006</v>
      </c>
      <c r="AW251" s="44">
        <f t="shared" si="414"/>
        <v>58.450750000000006</v>
      </c>
      <c r="AX251" s="44">
        <f t="shared" si="414"/>
        <v>58.450750000000006</v>
      </c>
      <c r="AY251" s="44">
        <f t="shared" si="414"/>
        <v>58.450750000000006</v>
      </c>
      <c r="AZ251" s="44">
        <f t="shared" si="414"/>
        <v>58.450750000000006</v>
      </c>
      <c r="BA251" s="44">
        <f t="shared" si="414"/>
        <v>58.450750000000006</v>
      </c>
      <c r="BB251" s="44">
        <f t="shared" si="414"/>
        <v>58.450750000000006</v>
      </c>
      <c r="BC251" s="44">
        <f t="shared" si="290"/>
        <v>3273.2420000000002</v>
      </c>
      <c r="BD251" s="146">
        <f t="shared" si="291"/>
        <v>3740.848</v>
      </c>
    </row>
    <row r="252" spans="1:56" outlineLevel="1" x14ac:dyDescent="0.25">
      <c r="A252" s="145">
        <v>41549</v>
      </c>
      <c r="B252" s="35" t="s">
        <v>375</v>
      </c>
      <c r="C252" s="35" t="s">
        <v>376</v>
      </c>
      <c r="D252" s="38">
        <v>13979.05</v>
      </c>
      <c r="E252" s="38"/>
      <c r="F252" s="38"/>
      <c r="G252" s="38"/>
      <c r="H252" s="38"/>
      <c r="I252" s="38"/>
      <c r="J252" s="38"/>
      <c r="K252" s="38"/>
      <c r="L252" s="38">
        <v>232.98416666666665</v>
      </c>
      <c r="M252" s="40">
        <v>1630.8891666666666</v>
      </c>
      <c r="N252" s="40">
        <v>12184.805</v>
      </c>
      <c r="O252" s="101">
        <f>+($D$252*10%)/12</f>
        <v>116.49208333333333</v>
      </c>
      <c r="P252" s="40">
        <f t="shared" ref="P252:Z252" si="415">+($D$252*10%)/12</f>
        <v>116.49208333333333</v>
      </c>
      <c r="Q252" s="40">
        <f t="shared" si="415"/>
        <v>116.49208333333333</v>
      </c>
      <c r="R252" s="40">
        <f t="shared" si="415"/>
        <v>116.49208333333333</v>
      </c>
      <c r="S252" s="40">
        <f t="shared" si="415"/>
        <v>116.49208333333333</v>
      </c>
      <c r="T252" s="40">
        <f t="shared" si="415"/>
        <v>116.49208333333333</v>
      </c>
      <c r="U252" s="40">
        <f t="shared" si="415"/>
        <v>116.49208333333333</v>
      </c>
      <c r="V252" s="40">
        <f t="shared" si="415"/>
        <v>116.49208333333333</v>
      </c>
      <c r="W252" s="40">
        <f t="shared" si="415"/>
        <v>116.49208333333333</v>
      </c>
      <c r="X252" s="40">
        <f t="shared" si="415"/>
        <v>116.49208333333333</v>
      </c>
      <c r="Y252" s="40">
        <f t="shared" si="415"/>
        <v>116.49208333333333</v>
      </c>
      <c r="Z252" s="40">
        <f t="shared" si="415"/>
        <v>116.49208333333333</v>
      </c>
      <c r="AA252" s="42">
        <f t="shared" si="248"/>
        <v>3028.7941666666666</v>
      </c>
      <c r="AB252" s="42">
        <v>10950.255833333333</v>
      </c>
      <c r="AC252" s="44">
        <f>+($D$252*10%)/12</f>
        <v>116.49208333333333</v>
      </c>
      <c r="AD252" s="44">
        <f t="shared" ref="AD252:AN252" si="416">+($D$252*10%)/12</f>
        <v>116.49208333333333</v>
      </c>
      <c r="AE252" s="44">
        <f t="shared" si="416"/>
        <v>116.49208333333333</v>
      </c>
      <c r="AF252" s="44">
        <f t="shared" si="416"/>
        <v>116.49208333333333</v>
      </c>
      <c r="AG252" s="44">
        <f t="shared" si="416"/>
        <v>116.49208333333333</v>
      </c>
      <c r="AH252" s="44">
        <f t="shared" si="416"/>
        <v>116.49208333333333</v>
      </c>
      <c r="AI252" s="44">
        <f t="shared" si="416"/>
        <v>116.49208333333333</v>
      </c>
      <c r="AJ252" s="44">
        <f t="shared" si="416"/>
        <v>116.49208333333333</v>
      </c>
      <c r="AK252" s="44">
        <f t="shared" si="416"/>
        <v>116.49208333333333</v>
      </c>
      <c r="AL252" s="44">
        <f t="shared" si="416"/>
        <v>116.49208333333333</v>
      </c>
      <c r="AM252" s="44">
        <f t="shared" si="416"/>
        <v>116.49208333333333</v>
      </c>
      <c r="AN252" s="44">
        <f t="shared" si="416"/>
        <v>116.49208333333333</v>
      </c>
      <c r="AO252" s="44">
        <f t="shared" si="252"/>
        <v>4426.6991666666663</v>
      </c>
      <c r="AP252" s="44">
        <f t="shared" si="250"/>
        <v>9552.3508333333339</v>
      </c>
      <c r="AQ252" s="44">
        <f t="shared" ref="AQ252:BB252" si="417">+($D$252*10%)/12</f>
        <v>116.49208333333333</v>
      </c>
      <c r="AR252" s="44">
        <f t="shared" si="417"/>
        <v>116.49208333333333</v>
      </c>
      <c r="AS252" s="44">
        <f t="shared" si="417"/>
        <v>116.49208333333333</v>
      </c>
      <c r="AT252" s="44">
        <f t="shared" si="417"/>
        <v>116.49208333333333</v>
      </c>
      <c r="AU252" s="44">
        <f t="shared" si="417"/>
        <v>116.49208333333333</v>
      </c>
      <c r="AV252" s="44">
        <f t="shared" si="417"/>
        <v>116.49208333333333</v>
      </c>
      <c r="AW252" s="44">
        <f t="shared" si="417"/>
        <v>116.49208333333333</v>
      </c>
      <c r="AX252" s="44">
        <f t="shared" si="417"/>
        <v>116.49208333333333</v>
      </c>
      <c r="AY252" s="44">
        <f t="shared" si="417"/>
        <v>116.49208333333333</v>
      </c>
      <c r="AZ252" s="44">
        <f t="shared" si="417"/>
        <v>116.49208333333333</v>
      </c>
      <c r="BA252" s="44">
        <f t="shared" si="417"/>
        <v>116.49208333333333</v>
      </c>
      <c r="BB252" s="44">
        <f t="shared" si="417"/>
        <v>116.49208333333333</v>
      </c>
      <c r="BC252" s="44">
        <f t="shared" si="290"/>
        <v>5824.6041666666661</v>
      </c>
      <c r="BD252" s="146">
        <f t="shared" si="291"/>
        <v>8154.4458333333332</v>
      </c>
    </row>
    <row r="253" spans="1:56" outlineLevel="1" x14ac:dyDescent="0.25">
      <c r="A253" s="145">
        <v>41801</v>
      </c>
      <c r="B253" s="36" t="s">
        <v>377</v>
      </c>
      <c r="C253" s="36" t="s">
        <v>378</v>
      </c>
      <c r="D253" s="38">
        <v>25184.27</v>
      </c>
      <c r="E253" s="38"/>
      <c r="F253" s="38"/>
      <c r="G253" s="38"/>
      <c r="H253" s="38"/>
      <c r="I253" s="38"/>
      <c r="J253" s="38"/>
      <c r="K253" s="38"/>
      <c r="L253" s="38"/>
      <c r="M253" s="40">
        <v>1259.2135000000003</v>
      </c>
      <c r="N253" s="40">
        <v>23925.056499999999</v>
      </c>
      <c r="O253" s="101">
        <f>+($D$253*10%)/12</f>
        <v>209.86891666666668</v>
      </c>
      <c r="P253" s="40">
        <f t="shared" ref="P253:Z253" si="418">+($D$253*10%)/12</f>
        <v>209.86891666666668</v>
      </c>
      <c r="Q253" s="40">
        <f t="shared" si="418"/>
        <v>209.86891666666668</v>
      </c>
      <c r="R253" s="40">
        <f t="shared" si="418"/>
        <v>209.86891666666668</v>
      </c>
      <c r="S253" s="40">
        <f t="shared" si="418"/>
        <v>209.86891666666668</v>
      </c>
      <c r="T253" s="40">
        <f t="shared" si="418"/>
        <v>209.86891666666668</v>
      </c>
      <c r="U253" s="40">
        <f t="shared" si="418"/>
        <v>209.86891666666668</v>
      </c>
      <c r="V253" s="40">
        <f t="shared" si="418"/>
        <v>209.86891666666668</v>
      </c>
      <c r="W253" s="40">
        <f t="shared" si="418"/>
        <v>209.86891666666668</v>
      </c>
      <c r="X253" s="40">
        <f t="shared" si="418"/>
        <v>209.86891666666668</v>
      </c>
      <c r="Y253" s="40">
        <f t="shared" si="418"/>
        <v>209.86891666666668</v>
      </c>
      <c r="Z253" s="40">
        <f t="shared" si="418"/>
        <v>209.86891666666668</v>
      </c>
      <c r="AA253" s="42">
        <f t="shared" si="248"/>
        <v>3777.6405000000013</v>
      </c>
      <c r="AB253" s="42">
        <v>21406.629499999999</v>
      </c>
      <c r="AC253" s="44">
        <f>+($D$253*10%)/12</f>
        <v>209.86891666666668</v>
      </c>
      <c r="AD253" s="44">
        <f t="shared" ref="AD253:AN253" si="419">+($D$253*10%)/12</f>
        <v>209.86891666666668</v>
      </c>
      <c r="AE253" s="44">
        <f t="shared" si="419"/>
        <v>209.86891666666668</v>
      </c>
      <c r="AF253" s="44">
        <f t="shared" si="419"/>
        <v>209.86891666666668</v>
      </c>
      <c r="AG253" s="44">
        <f t="shared" si="419"/>
        <v>209.86891666666668</v>
      </c>
      <c r="AH253" s="44">
        <f t="shared" si="419"/>
        <v>209.86891666666668</v>
      </c>
      <c r="AI253" s="44">
        <f t="shared" si="419"/>
        <v>209.86891666666668</v>
      </c>
      <c r="AJ253" s="44">
        <f t="shared" si="419"/>
        <v>209.86891666666668</v>
      </c>
      <c r="AK253" s="44">
        <f t="shared" si="419"/>
        <v>209.86891666666668</v>
      </c>
      <c r="AL253" s="44">
        <f t="shared" si="419"/>
        <v>209.86891666666668</v>
      </c>
      <c r="AM253" s="44">
        <f t="shared" si="419"/>
        <v>209.86891666666668</v>
      </c>
      <c r="AN253" s="44">
        <f t="shared" si="419"/>
        <v>209.86891666666668</v>
      </c>
      <c r="AO253" s="44">
        <f t="shared" si="252"/>
        <v>6296.0675000000028</v>
      </c>
      <c r="AP253" s="44">
        <f t="shared" si="250"/>
        <v>18888.202499999999</v>
      </c>
      <c r="AQ253" s="44">
        <f t="shared" ref="AQ253:BB253" si="420">+($D$253*10%)/12</f>
        <v>209.86891666666668</v>
      </c>
      <c r="AR253" s="44">
        <f t="shared" si="420"/>
        <v>209.86891666666668</v>
      </c>
      <c r="AS253" s="44">
        <f t="shared" si="420"/>
        <v>209.86891666666668</v>
      </c>
      <c r="AT253" s="44">
        <f t="shared" si="420"/>
        <v>209.86891666666668</v>
      </c>
      <c r="AU253" s="44">
        <f t="shared" si="420"/>
        <v>209.86891666666668</v>
      </c>
      <c r="AV253" s="44">
        <f t="shared" si="420"/>
        <v>209.86891666666668</v>
      </c>
      <c r="AW253" s="44">
        <f t="shared" si="420"/>
        <v>209.86891666666668</v>
      </c>
      <c r="AX253" s="44">
        <f t="shared" si="420"/>
        <v>209.86891666666668</v>
      </c>
      <c r="AY253" s="44">
        <f t="shared" si="420"/>
        <v>209.86891666666668</v>
      </c>
      <c r="AZ253" s="44">
        <f t="shared" si="420"/>
        <v>209.86891666666668</v>
      </c>
      <c r="BA253" s="44">
        <f t="shared" si="420"/>
        <v>209.86891666666668</v>
      </c>
      <c r="BB253" s="44">
        <f t="shared" si="420"/>
        <v>209.86891666666668</v>
      </c>
      <c r="BC253" s="44">
        <f t="shared" si="290"/>
        <v>8814.4945000000043</v>
      </c>
      <c r="BD253" s="146">
        <f t="shared" si="291"/>
        <v>16369.775499999996</v>
      </c>
    </row>
    <row r="254" spans="1:56" outlineLevel="1" x14ac:dyDescent="0.25">
      <c r="A254" s="145">
        <v>41801</v>
      </c>
      <c r="B254" s="35" t="s">
        <v>379</v>
      </c>
      <c r="C254" s="36" t="s">
        <v>380</v>
      </c>
      <c r="D254" s="38">
        <v>25184.27</v>
      </c>
      <c r="E254" s="38"/>
      <c r="F254" s="38"/>
      <c r="G254" s="38"/>
      <c r="H254" s="38"/>
      <c r="I254" s="38"/>
      <c r="J254" s="38"/>
      <c r="K254" s="38"/>
      <c r="L254" s="38"/>
      <c r="M254" s="40">
        <v>1259.2135000000003</v>
      </c>
      <c r="N254" s="40">
        <v>23925.056499999999</v>
      </c>
      <c r="O254" s="101">
        <f>+($D$254*10%)/12</f>
        <v>209.86891666666668</v>
      </c>
      <c r="P254" s="40">
        <f t="shared" ref="P254:Z254" si="421">+($D$254*10%)/12</f>
        <v>209.86891666666668</v>
      </c>
      <c r="Q254" s="40">
        <f t="shared" si="421"/>
        <v>209.86891666666668</v>
      </c>
      <c r="R254" s="40">
        <f t="shared" si="421"/>
        <v>209.86891666666668</v>
      </c>
      <c r="S254" s="40">
        <f t="shared" si="421"/>
        <v>209.86891666666668</v>
      </c>
      <c r="T254" s="40">
        <f t="shared" si="421"/>
        <v>209.86891666666668</v>
      </c>
      <c r="U254" s="40">
        <f t="shared" si="421"/>
        <v>209.86891666666668</v>
      </c>
      <c r="V254" s="40">
        <f t="shared" si="421"/>
        <v>209.86891666666668</v>
      </c>
      <c r="W254" s="40">
        <f t="shared" si="421"/>
        <v>209.86891666666668</v>
      </c>
      <c r="X254" s="40">
        <f t="shared" si="421"/>
        <v>209.86891666666668</v>
      </c>
      <c r="Y254" s="40">
        <f t="shared" si="421"/>
        <v>209.86891666666668</v>
      </c>
      <c r="Z254" s="40">
        <f t="shared" si="421"/>
        <v>209.86891666666668</v>
      </c>
      <c r="AA254" s="42">
        <f t="shared" si="248"/>
        <v>3777.6405000000013</v>
      </c>
      <c r="AB254" s="42">
        <v>21406.629499999999</v>
      </c>
      <c r="AC254" s="44">
        <f>+($D$254*10%)/12</f>
        <v>209.86891666666668</v>
      </c>
      <c r="AD254" s="44">
        <f t="shared" ref="AD254:AN254" si="422">+($D$254*10%)/12</f>
        <v>209.86891666666668</v>
      </c>
      <c r="AE254" s="44">
        <f t="shared" si="422"/>
        <v>209.86891666666668</v>
      </c>
      <c r="AF254" s="44">
        <f t="shared" si="422"/>
        <v>209.86891666666668</v>
      </c>
      <c r="AG254" s="44">
        <f t="shared" si="422"/>
        <v>209.86891666666668</v>
      </c>
      <c r="AH254" s="44">
        <f t="shared" si="422"/>
        <v>209.86891666666668</v>
      </c>
      <c r="AI254" s="44">
        <f t="shared" si="422"/>
        <v>209.86891666666668</v>
      </c>
      <c r="AJ254" s="44">
        <f t="shared" si="422"/>
        <v>209.86891666666668</v>
      </c>
      <c r="AK254" s="44">
        <f t="shared" si="422"/>
        <v>209.86891666666668</v>
      </c>
      <c r="AL254" s="44">
        <f t="shared" si="422"/>
        <v>209.86891666666668</v>
      </c>
      <c r="AM254" s="44">
        <f t="shared" si="422"/>
        <v>209.86891666666668</v>
      </c>
      <c r="AN254" s="44">
        <f t="shared" si="422"/>
        <v>209.86891666666668</v>
      </c>
      <c r="AO254" s="44">
        <f t="shared" si="252"/>
        <v>6296.0675000000028</v>
      </c>
      <c r="AP254" s="44">
        <f t="shared" si="250"/>
        <v>18888.202499999999</v>
      </c>
      <c r="AQ254" s="44">
        <f t="shared" ref="AQ254:BB254" si="423">+($D$254*10%)/12</f>
        <v>209.86891666666668</v>
      </c>
      <c r="AR254" s="44">
        <f t="shared" si="423"/>
        <v>209.86891666666668</v>
      </c>
      <c r="AS254" s="44">
        <f t="shared" si="423"/>
        <v>209.86891666666668</v>
      </c>
      <c r="AT254" s="44">
        <f t="shared" si="423"/>
        <v>209.86891666666668</v>
      </c>
      <c r="AU254" s="44">
        <f t="shared" si="423"/>
        <v>209.86891666666668</v>
      </c>
      <c r="AV254" s="44">
        <f t="shared" si="423"/>
        <v>209.86891666666668</v>
      </c>
      <c r="AW254" s="44">
        <f t="shared" si="423"/>
        <v>209.86891666666668</v>
      </c>
      <c r="AX254" s="44">
        <f t="shared" si="423"/>
        <v>209.86891666666668</v>
      </c>
      <c r="AY254" s="44">
        <f t="shared" si="423"/>
        <v>209.86891666666668</v>
      </c>
      <c r="AZ254" s="44">
        <f t="shared" si="423"/>
        <v>209.86891666666668</v>
      </c>
      <c r="BA254" s="44">
        <f t="shared" si="423"/>
        <v>209.86891666666668</v>
      </c>
      <c r="BB254" s="44">
        <f t="shared" si="423"/>
        <v>209.86891666666668</v>
      </c>
      <c r="BC254" s="44">
        <f t="shared" si="290"/>
        <v>8814.4945000000043</v>
      </c>
      <c r="BD254" s="146">
        <f t="shared" si="291"/>
        <v>16369.775499999996</v>
      </c>
    </row>
    <row r="255" spans="1:56" outlineLevel="1" x14ac:dyDescent="0.25">
      <c r="A255" s="145">
        <v>41801</v>
      </c>
      <c r="B255" s="35" t="s">
        <v>381</v>
      </c>
      <c r="C255" s="36" t="s">
        <v>382</v>
      </c>
      <c r="D255" s="38">
        <v>25184.27</v>
      </c>
      <c r="E255" s="38"/>
      <c r="F255" s="38"/>
      <c r="G255" s="38"/>
      <c r="H255" s="38"/>
      <c r="I255" s="38"/>
      <c r="J255" s="38"/>
      <c r="K255" s="38"/>
      <c r="L255" s="38"/>
      <c r="M255" s="40">
        <v>1259.2135000000003</v>
      </c>
      <c r="N255" s="40">
        <v>23925.056499999999</v>
      </c>
      <c r="O255" s="101">
        <f>+($D$255*10%)/12</f>
        <v>209.86891666666668</v>
      </c>
      <c r="P255" s="40">
        <f t="shared" ref="P255:Z255" si="424">+($D$255*10%)/12</f>
        <v>209.86891666666668</v>
      </c>
      <c r="Q255" s="40">
        <f t="shared" si="424"/>
        <v>209.86891666666668</v>
      </c>
      <c r="R255" s="40">
        <f t="shared" si="424"/>
        <v>209.86891666666668</v>
      </c>
      <c r="S255" s="40">
        <f t="shared" si="424"/>
        <v>209.86891666666668</v>
      </c>
      <c r="T255" s="40">
        <f t="shared" si="424"/>
        <v>209.86891666666668</v>
      </c>
      <c r="U255" s="40">
        <f t="shared" si="424"/>
        <v>209.86891666666668</v>
      </c>
      <c r="V255" s="40">
        <f t="shared" si="424"/>
        <v>209.86891666666668</v>
      </c>
      <c r="W255" s="40">
        <f t="shared" si="424"/>
        <v>209.86891666666668</v>
      </c>
      <c r="X255" s="40">
        <f t="shared" si="424"/>
        <v>209.86891666666668</v>
      </c>
      <c r="Y255" s="40">
        <f t="shared" si="424"/>
        <v>209.86891666666668</v>
      </c>
      <c r="Z255" s="40">
        <f t="shared" si="424"/>
        <v>209.86891666666668</v>
      </c>
      <c r="AA255" s="42">
        <f t="shared" si="248"/>
        <v>3777.6405000000013</v>
      </c>
      <c r="AB255" s="42">
        <v>21406.629499999999</v>
      </c>
      <c r="AC255" s="44">
        <f>+($D$255*10%)/12</f>
        <v>209.86891666666668</v>
      </c>
      <c r="AD255" s="44">
        <f t="shared" ref="AD255:AN255" si="425">+($D$255*10%)/12</f>
        <v>209.86891666666668</v>
      </c>
      <c r="AE255" s="44">
        <f t="shared" si="425"/>
        <v>209.86891666666668</v>
      </c>
      <c r="AF255" s="44">
        <f t="shared" si="425"/>
        <v>209.86891666666668</v>
      </c>
      <c r="AG255" s="44">
        <f t="shared" si="425"/>
        <v>209.86891666666668</v>
      </c>
      <c r="AH255" s="44">
        <f t="shared" si="425"/>
        <v>209.86891666666668</v>
      </c>
      <c r="AI255" s="44">
        <f t="shared" si="425"/>
        <v>209.86891666666668</v>
      </c>
      <c r="AJ255" s="44">
        <f t="shared" si="425"/>
        <v>209.86891666666668</v>
      </c>
      <c r="AK255" s="44">
        <f t="shared" si="425"/>
        <v>209.86891666666668</v>
      </c>
      <c r="AL255" s="44">
        <f t="shared" si="425"/>
        <v>209.86891666666668</v>
      </c>
      <c r="AM255" s="44">
        <f t="shared" si="425"/>
        <v>209.86891666666668</v>
      </c>
      <c r="AN255" s="44">
        <f t="shared" si="425"/>
        <v>209.86891666666668</v>
      </c>
      <c r="AO255" s="44">
        <f t="shared" si="252"/>
        <v>6296.0675000000028</v>
      </c>
      <c r="AP255" s="44">
        <f t="shared" si="250"/>
        <v>18888.202499999999</v>
      </c>
      <c r="AQ255" s="44">
        <f t="shared" ref="AQ255:BB255" si="426">+($D$255*10%)/12</f>
        <v>209.86891666666668</v>
      </c>
      <c r="AR255" s="44">
        <f t="shared" si="426"/>
        <v>209.86891666666668</v>
      </c>
      <c r="AS255" s="44">
        <f t="shared" si="426"/>
        <v>209.86891666666668</v>
      </c>
      <c r="AT255" s="44">
        <f t="shared" si="426"/>
        <v>209.86891666666668</v>
      </c>
      <c r="AU255" s="44">
        <f t="shared" si="426"/>
        <v>209.86891666666668</v>
      </c>
      <c r="AV255" s="44">
        <f t="shared" si="426"/>
        <v>209.86891666666668</v>
      </c>
      <c r="AW255" s="44">
        <f t="shared" si="426"/>
        <v>209.86891666666668</v>
      </c>
      <c r="AX255" s="44">
        <f t="shared" si="426"/>
        <v>209.86891666666668</v>
      </c>
      <c r="AY255" s="44">
        <f t="shared" si="426"/>
        <v>209.86891666666668</v>
      </c>
      <c r="AZ255" s="44">
        <f t="shared" si="426"/>
        <v>209.86891666666668</v>
      </c>
      <c r="BA255" s="44">
        <f t="shared" si="426"/>
        <v>209.86891666666668</v>
      </c>
      <c r="BB255" s="44">
        <f t="shared" si="426"/>
        <v>209.86891666666668</v>
      </c>
      <c r="BC255" s="44">
        <f t="shared" si="290"/>
        <v>8814.4945000000043</v>
      </c>
      <c r="BD255" s="146">
        <f t="shared" si="291"/>
        <v>16369.775499999996</v>
      </c>
    </row>
    <row r="256" spans="1:56" outlineLevel="1" x14ac:dyDescent="0.25">
      <c r="A256" s="145">
        <v>41801</v>
      </c>
      <c r="B256" s="35" t="s">
        <v>383</v>
      </c>
      <c r="C256" s="36" t="s">
        <v>384</v>
      </c>
      <c r="D256" s="38">
        <v>25184.27</v>
      </c>
      <c r="E256" s="38"/>
      <c r="F256" s="38"/>
      <c r="G256" s="38"/>
      <c r="H256" s="38"/>
      <c r="I256" s="38"/>
      <c r="J256" s="38"/>
      <c r="K256" s="38"/>
      <c r="L256" s="38"/>
      <c r="M256" s="40">
        <v>1259.2135000000003</v>
      </c>
      <c r="N256" s="40">
        <v>23925.056499999999</v>
      </c>
      <c r="O256" s="101">
        <f>+($D$256*10%)/12</f>
        <v>209.86891666666668</v>
      </c>
      <c r="P256" s="40">
        <f t="shared" ref="P256:Z256" si="427">+($D$256*10%)/12</f>
        <v>209.86891666666668</v>
      </c>
      <c r="Q256" s="40">
        <f t="shared" si="427"/>
        <v>209.86891666666668</v>
      </c>
      <c r="R256" s="40">
        <f t="shared" si="427"/>
        <v>209.86891666666668</v>
      </c>
      <c r="S256" s="40">
        <f t="shared" si="427"/>
        <v>209.86891666666668</v>
      </c>
      <c r="T256" s="40">
        <f t="shared" si="427"/>
        <v>209.86891666666668</v>
      </c>
      <c r="U256" s="40">
        <f t="shared" si="427"/>
        <v>209.86891666666668</v>
      </c>
      <c r="V256" s="40">
        <f t="shared" si="427"/>
        <v>209.86891666666668</v>
      </c>
      <c r="W256" s="40">
        <f t="shared" si="427"/>
        <v>209.86891666666668</v>
      </c>
      <c r="X256" s="40">
        <f t="shared" si="427"/>
        <v>209.86891666666668</v>
      </c>
      <c r="Y256" s="40">
        <f t="shared" si="427"/>
        <v>209.86891666666668</v>
      </c>
      <c r="Z256" s="40">
        <f t="shared" si="427"/>
        <v>209.86891666666668</v>
      </c>
      <c r="AA256" s="42">
        <f t="shared" ref="AA256:AA263" si="428">+SUM(O256:Z256)+M256</f>
        <v>3777.6405000000013</v>
      </c>
      <c r="AB256" s="42">
        <v>21406.629499999999</v>
      </c>
      <c r="AC256" s="44">
        <f>+($D$256*10%)/12</f>
        <v>209.86891666666668</v>
      </c>
      <c r="AD256" s="44">
        <f t="shared" ref="AD256:AN256" si="429">+($D$256*10%)/12</f>
        <v>209.86891666666668</v>
      </c>
      <c r="AE256" s="44">
        <f t="shared" si="429"/>
        <v>209.86891666666668</v>
      </c>
      <c r="AF256" s="44">
        <f t="shared" si="429"/>
        <v>209.86891666666668</v>
      </c>
      <c r="AG256" s="44">
        <f t="shared" si="429"/>
        <v>209.86891666666668</v>
      </c>
      <c r="AH256" s="44">
        <f t="shared" si="429"/>
        <v>209.86891666666668</v>
      </c>
      <c r="AI256" s="44">
        <f t="shared" si="429"/>
        <v>209.86891666666668</v>
      </c>
      <c r="AJ256" s="44">
        <f t="shared" si="429"/>
        <v>209.86891666666668</v>
      </c>
      <c r="AK256" s="44">
        <f t="shared" si="429"/>
        <v>209.86891666666668</v>
      </c>
      <c r="AL256" s="44">
        <f t="shared" si="429"/>
        <v>209.86891666666668</v>
      </c>
      <c r="AM256" s="44">
        <f t="shared" si="429"/>
        <v>209.86891666666668</v>
      </c>
      <c r="AN256" s="44">
        <f t="shared" si="429"/>
        <v>209.86891666666668</v>
      </c>
      <c r="AO256" s="44">
        <f t="shared" si="252"/>
        <v>6296.0675000000028</v>
      </c>
      <c r="AP256" s="44">
        <f t="shared" ref="AP256:AP289" si="430">+D256-AO256</f>
        <v>18888.202499999999</v>
      </c>
      <c r="AQ256" s="44">
        <f t="shared" ref="AQ256:BB256" si="431">+($D$256*10%)/12</f>
        <v>209.86891666666668</v>
      </c>
      <c r="AR256" s="44">
        <f t="shared" si="431"/>
        <v>209.86891666666668</v>
      </c>
      <c r="AS256" s="44">
        <f t="shared" si="431"/>
        <v>209.86891666666668</v>
      </c>
      <c r="AT256" s="44">
        <f t="shared" si="431"/>
        <v>209.86891666666668</v>
      </c>
      <c r="AU256" s="44">
        <f t="shared" si="431"/>
        <v>209.86891666666668</v>
      </c>
      <c r="AV256" s="44">
        <f t="shared" si="431"/>
        <v>209.86891666666668</v>
      </c>
      <c r="AW256" s="44">
        <f t="shared" si="431"/>
        <v>209.86891666666668</v>
      </c>
      <c r="AX256" s="44">
        <f t="shared" si="431"/>
        <v>209.86891666666668</v>
      </c>
      <c r="AY256" s="44">
        <f t="shared" si="431"/>
        <v>209.86891666666668</v>
      </c>
      <c r="AZ256" s="44">
        <f t="shared" si="431"/>
        <v>209.86891666666668</v>
      </c>
      <c r="BA256" s="44">
        <f t="shared" si="431"/>
        <v>209.86891666666668</v>
      </c>
      <c r="BB256" s="44">
        <f t="shared" si="431"/>
        <v>209.86891666666668</v>
      </c>
      <c r="BC256" s="44">
        <f t="shared" si="290"/>
        <v>8814.4945000000043</v>
      </c>
      <c r="BD256" s="146">
        <f t="shared" si="291"/>
        <v>16369.775499999996</v>
      </c>
    </row>
    <row r="257" spans="1:56" outlineLevel="1" x14ac:dyDescent="0.25">
      <c r="A257" s="145">
        <v>41851</v>
      </c>
      <c r="B257" s="35" t="s">
        <v>385</v>
      </c>
      <c r="C257" s="35" t="s">
        <v>386</v>
      </c>
      <c r="D257" s="42">
        <v>3861.38</v>
      </c>
      <c r="E257" s="38"/>
      <c r="F257" s="38"/>
      <c r="G257" s="38"/>
      <c r="H257" s="38"/>
      <c r="I257" s="38"/>
      <c r="J257" s="38"/>
      <c r="K257" s="38"/>
      <c r="L257" s="38"/>
      <c r="M257" s="40">
        <v>162.88999999999999</v>
      </c>
      <c r="N257" s="40">
        <v>3698.4900000000002</v>
      </c>
      <c r="O257" s="101">
        <f>+($D$257*10%)/12</f>
        <v>32.178166666666669</v>
      </c>
      <c r="P257" s="40">
        <f t="shared" ref="P257:Z257" si="432">+($D$257*10%)/12</f>
        <v>32.178166666666669</v>
      </c>
      <c r="Q257" s="40">
        <f t="shared" si="432"/>
        <v>32.178166666666669</v>
      </c>
      <c r="R257" s="40">
        <f t="shared" si="432"/>
        <v>32.178166666666669</v>
      </c>
      <c r="S257" s="40">
        <f t="shared" si="432"/>
        <v>32.178166666666669</v>
      </c>
      <c r="T257" s="40">
        <f t="shared" si="432"/>
        <v>32.178166666666669</v>
      </c>
      <c r="U257" s="40">
        <f t="shared" si="432"/>
        <v>32.178166666666669</v>
      </c>
      <c r="V257" s="40">
        <f t="shared" si="432"/>
        <v>32.178166666666669</v>
      </c>
      <c r="W257" s="40">
        <f t="shared" si="432"/>
        <v>32.178166666666669</v>
      </c>
      <c r="X257" s="40">
        <f t="shared" si="432"/>
        <v>32.178166666666669</v>
      </c>
      <c r="Y257" s="40">
        <f t="shared" si="432"/>
        <v>32.178166666666669</v>
      </c>
      <c r="Z257" s="40">
        <f t="shared" si="432"/>
        <v>32.178166666666669</v>
      </c>
      <c r="AA257" s="42">
        <f t="shared" si="428"/>
        <v>549.02800000000013</v>
      </c>
      <c r="AB257" s="42">
        <v>3312.3519999999999</v>
      </c>
      <c r="AC257" s="44">
        <f>+($D$257*10%)/12</f>
        <v>32.178166666666669</v>
      </c>
      <c r="AD257" s="44">
        <f t="shared" ref="AD257:AN257" si="433">+($D$257*10%)/12</f>
        <v>32.178166666666669</v>
      </c>
      <c r="AE257" s="44">
        <f t="shared" si="433"/>
        <v>32.178166666666669</v>
      </c>
      <c r="AF257" s="44">
        <f t="shared" si="433"/>
        <v>32.178166666666669</v>
      </c>
      <c r="AG257" s="44">
        <f t="shared" si="433"/>
        <v>32.178166666666669</v>
      </c>
      <c r="AH257" s="44">
        <f t="shared" si="433"/>
        <v>32.178166666666669</v>
      </c>
      <c r="AI257" s="44">
        <f t="shared" si="433"/>
        <v>32.178166666666669</v>
      </c>
      <c r="AJ257" s="44">
        <f t="shared" si="433"/>
        <v>32.178166666666669</v>
      </c>
      <c r="AK257" s="44">
        <f t="shared" si="433"/>
        <v>32.178166666666669</v>
      </c>
      <c r="AL257" s="44">
        <f t="shared" si="433"/>
        <v>32.178166666666669</v>
      </c>
      <c r="AM257" s="44">
        <f t="shared" si="433"/>
        <v>32.178166666666669</v>
      </c>
      <c r="AN257" s="44">
        <f t="shared" si="433"/>
        <v>32.178166666666669</v>
      </c>
      <c r="AO257" s="44">
        <f t="shared" ref="AO257:AO289" si="434">+AA257+SUM(AC257:AN257)</f>
        <v>935.16600000000028</v>
      </c>
      <c r="AP257" s="44">
        <f t="shared" si="430"/>
        <v>2926.2139999999999</v>
      </c>
      <c r="AQ257" s="44">
        <f t="shared" ref="AQ257:BB257" si="435">+($D$257*10%)/12</f>
        <v>32.178166666666669</v>
      </c>
      <c r="AR257" s="44">
        <f t="shared" si="435"/>
        <v>32.178166666666669</v>
      </c>
      <c r="AS257" s="44">
        <f t="shared" si="435"/>
        <v>32.178166666666669</v>
      </c>
      <c r="AT257" s="44">
        <f t="shared" si="435"/>
        <v>32.178166666666669</v>
      </c>
      <c r="AU257" s="44">
        <f t="shared" si="435"/>
        <v>32.178166666666669</v>
      </c>
      <c r="AV257" s="44">
        <f t="shared" si="435"/>
        <v>32.178166666666669</v>
      </c>
      <c r="AW257" s="44">
        <f t="shared" si="435"/>
        <v>32.178166666666669</v>
      </c>
      <c r="AX257" s="44">
        <f t="shared" si="435"/>
        <v>32.178166666666669</v>
      </c>
      <c r="AY257" s="44">
        <f t="shared" si="435"/>
        <v>32.178166666666669</v>
      </c>
      <c r="AZ257" s="44">
        <f t="shared" si="435"/>
        <v>32.178166666666669</v>
      </c>
      <c r="BA257" s="44">
        <f t="shared" si="435"/>
        <v>32.178166666666669</v>
      </c>
      <c r="BB257" s="44">
        <f t="shared" si="435"/>
        <v>32.178166666666669</v>
      </c>
      <c r="BC257" s="44">
        <f t="shared" si="290"/>
        <v>1321.3040000000005</v>
      </c>
      <c r="BD257" s="146">
        <f t="shared" si="291"/>
        <v>2540.0759999999996</v>
      </c>
    </row>
    <row r="258" spans="1:56" outlineLevel="1" x14ac:dyDescent="0.25">
      <c r="A258" s="145">
        <v>41912</v>
      </c>
      <c r="B258" s="35" t="s">
        <v>387</v>
      </c>
      <c r="C258" s="36" t="s">
        <v>382</v>
      </c>
      <c r="D258" s="42">
        <v>43103.45</v>
      </c>
      <c r="E258" s="38"/>
      <c r="F258" s="38"/>
      <c r="G258" s="38"/>
      <c r="H258" s="38"/>
      <c r="I258" s="38"/>
      <c r="J258" s="38"/>
      <c r="K258" s="38"/>
      <c r="L258" s="38"/>
      <c r="M258" s="40">
        <v>1077.58</v>
      </c>
      <c r="N258" s="40">
        <v>42025.869999999995</v>
      </c>
      <c r="O258" s="101">
        <f>+($D$258*10%)/12</f>
        <v>359.19541666666669</v>
      </c>
      <c r="P258" s="40">
        <f t="shared" ref="P258:Z258" si="436">+($D$258*10%)/12</f>
        <v>359.19541666666669</v>
      </c>
      <c r="Q258" s="40">
        <f t="shared" si="436"/>
        <v>359.19541666666669</v>
      </c>
      <c r="R258" s="40">
        <f t="shared" si="436"/>
        <v>359.19541666666669</v>
      </c>
      <c r="S258" s="40">
        <f t="shared" si="436"/>
        <v>359.19541666666669</v>
      </c>
      <c r="T258" s="40">
        <f t="shared" si="436"/>
        <v>359.19541666666669</v>
      </c>
      <c r="U258" s="40">
        <f t="shared" si="436"/>
        <v>359.19541666666669</v>
      </c>
      <c r="V258" s="40">
        <f t="shared" si="436"/>
        <v>359.19541666666669</v>
      </c>
      <c r="W258" s="40">
        <f t="shared" si="436"/>
        <v>359.19541666666669</v>
      </c>
      <c r="X258" s="40">
        <f t="shared" si="436"/>
        <v>359.19541666666669</v>
      </c>
      <c r="Y258" s="40">
        <f t="shared" si="436"/>
        <v>359.19541666666669</v>
      </c>
      <c r="Z258" s="40">
        <f t="shared" si="436"/>
        <v>359.19541666666669</v>
      </c>
      <c r="AA258" s="42">
        <f t="shared" si="428"/>
        <v>5387.9249999999993</v>
      </c>
      <c r="AB258" s="42">
        <v>37715.524999999994</v>
      </c>
      <c r="AC258" s="44">
        <f>+($D$258*10%)/12</f>
        <v>359.19541666666669</v>
      </c>
      <c r="AD258" s="44">
        <f t="shared" ref="AD258:AN258" si="437">+($D$258*10%)/12</f>
        <v>359.19541666666669</v>
      </c>
      <c r="AE258" s="44">
        <f t="shared" si="437"/>
        <v>359.19541666666669</v>
      </c>
      <c r="AF258" s="44">
        <f t="shared" si="437"/>
        <v>359.19541666666669</v>
      </c>
      <c r="AG258" s="44">
        <f t="shared" si="437"/>
        <v>359.19541666666669</v>
      </c>
      <c r="AH258" s="44">
        <f t="shared" si="437"/>
        <v>359.19541666666669</v>
      </c>
      <c r="AI258" s="44">
        <f t="shared" si="437"/>
        <v>359.19541666666669</v>
      </c>
      <c r="AJ258" s="44">
        <f t="shared" si="437"/>
        <v>359.19541666666669</v>
      </c>
      <c r="AK258" s="44">
        <f t="shared" si="437"/>
        <v>359.19541666666669</v>
      </c>
      <c r="AL258" s="44">
        <f t="shared" si="437"/>
        <v>359.19541666666669</v>
      </c>
      <c r="AM258" s="44">
        <f t="shared" si="437"/>
        <v>359.19541666666669</v>
      </c>
      <c r="AN258" s="44">
        <f t="shared" si="437"/>
        <v>359.19541666666669</v>
      </c>
      <c r="AO258" s="44">
        <f t="shared" si="434"/>
        <v>9698.2699999999986</v>
      </c>
      <c r="AP258" s="44">
        <f t="shared" si="430"/>
        <v>33405.18</v>
      </c>
      <c r="AQ258" s="44">
        <f t="shared" ref="AQ258:BB258" si="438">+($D$258*10%)/12</f>
        <v>359.19541666666669</v>
      </c>
      <c r="AR258" s="44">
        <f t="shared" si="438"/>
        <v>359.19541666666669</v>
      </c>
      <c r="AS258" s="44">
        <f t="shared" si="438"/>
        <v>359.19541666666669</v>
      </c>
      <c r="AT258" s="44">
        <f t="shared" si="438"/>
        <v>359.19541666666669</v>
      </c>
      <c r="AU258" s="44">
        <f t="shared" si="438"/>
        <v>359.19541666666669</v>
      </c>
      <c r="AV258" s="44">
        <f t="shared" si="438"/>
        <v>359.19541666666669</v>
      </c>
      <c r="AW258" s="44">
        <f t="shared" si="438"/>
        <v>359.19541666666669</v>
      </c>
      <c r="AX258" s="44">
        <f t="shared" si="438"/>
        <v>359.19541666666669</v>
      </c>
      <c r="AY258" s="44">
        <f t="shared" si="438"/>
        <v>359.19541666666669</v>
      </c>
      <c r="AZ258" s="44">
        <f t="shared" si="438"/>
        <v>359.19541666666669</v>
      </c>
      <c r="BA258" s="44">
        <f t="shared" si="438"/>
        <v>359.19541666666669</v>
      </c>
      <c r="BB258" s="44">
        <f t="shared" si="438"/>
        <v>359.19541666666669</v>
      </c>
      <c r="BC258" s="44">
        <f t="shared" si="290"/>
        <v>14008.614999999998</v>
      </c>
      <c r="BD258" s="146">
        <f t="shared" si="291"/>
        <v>29094.834999999999</v>
      </c>
    </row>
    <row r="259" spans="1:56" outlineLevel="1" x14ac:dyDescent="0.25">
      <c r="A259" s="145">
        <v>42027</v>
      </c>
      <c r="B259" s="35" t="s">
        <v>388</v>
      </c>
      <c r="C259" s="36" t="s">
        <v>389</v>
      </c>
      <c r="D259" s="42">
        <v>45043.1</v>
      </c>
      <c r="E259" s="38"/>
      <c r="F259" s="38"/>
      <c r="G259" s="38"/>
      <c r="H259" s="38"/>
      <c r="I259" s="38"/>
      <c r="J259" s="38"/>
      <c r="K259" s="38"/>
      <c r="L259" s="38"/>
      <c r="M259" s="40"/>
      <c r="N259" s="40"/>
      <c r="O259" s="41"/>
      <c r="P259" s="40">
        <f>+($D$259*10%)/12</f>
        <v>375.35916666666668</v>
      </c>
      <c r="Q259" s="40">
        <f t="shared" ref="Q259:Z259" si="439">+($D$259*10%)/12</f>
        <v>375.35916666666668</v>
      </c>
      <c r="R259" s="40">
        <f t="shared" si="439"/>
        <v>375.35916666666668</v>
      </c>
      <c r="S259" s="40">
        <f t="shared" si="439"/>
        <v>375.35916666666668</v>
      </c>
      <c r="T259" s="40">
        <f t="shared" si="439"/>
        <v>375.35916666666668</v>
      </c>
      <c r="U259" s="40">
        <f t="shared" si="439"/>
        <v>375.35916666666668</v>
      </c>
      <c r="V259" s="40">
        <f t="shared" si="439"/>
        <v>375.35916666666668</v>
      </c>
      <c r="W259" s="40">
        <f t="shared" si="439"/>
        <v>375.35916666666668</v>
      </c>
      <c r="X259" s="40">
        <f t="shared" si="439"/>
        <v>375.35916666666668</v>
      </c>
      <c r="Y259" s="40">
        <f t="shared" si="439"/>
        <v>375.35916666666668</v>
      </c>
      <c r="Z259" s="40">
        <f t="shared" si="439"/>
        <v>375.35916666666668</v>
      </c>
      <c r="AA259" s="42">
        <f t="shared" si="428"/>
        <v>4128.9508333333333</v>
      </c>
      <c r="AB259" s="42">
        <v>40914.149166666662</v>
      </c>
      <c r="AC259" s="44">
        <f>+($D$259*10%)/12</f>
        <v>375.35916666666668</v>
      </c>
      <c r="AD259" s="44">
        <f t="shared" ref="AD259:AN259" si="440">+($D$259*10%)/12</f>
        <v>375.35916666666668</v>
      </c>
      <c r="AE259" s="44">
        <f t="shared" si="440"/>
        <v>375.35916666666668</v>
      </c>
      <c r="AF259" s="44">
        <f t="shared" si="440"/>
        <v>375.35916666666668</v>
      </c>
      <c r="AG259" s="44">
        <f t="shared" si="440"/>
        <v>375.35916666666668</v>
      </c>
      <c r="AH259" s="44">
        <f t="shared" si="440"/>
        <v>375.35916666666668</v>
      </c>
      <c r="AI259" s="44">
        <f t="shared" si="440"/>
        <v>375.35916666666668</v>
      </c>
      <c r="AJ259" s="44">
        <f t="shared" si="440"/>
        <v>375.35916666666668</v>
      </c>
      <c r="AK259" s="44">
        <f t="shared" si="440"/>
        <v>375.35916666666668</v>
      </c>
      <c r="AL259" s="44">
        <f t="shared" si="440"/>
        <v>375.35916666666668</v>
      </c>
      <c r="AM259" s="44">
        <f t="shared" si="440"/>
        <v>375.35916666666668</v>
      </c>
      <c r="AN259" s="44">
        <f t="shared" si="440"/>
        <v>375.35916666666668</v>
      </c>
      <c r="AO259" s="44">
        <f t="shared" si="434"/>
        <v>8633.2608333333337</v>
      </c>
      <c r="AP259" s="44">
        <f t="shared" si="430"/>
        <v>36409.839166666665</v>
      </c>
      <c r="AQ259" s="44">
        <f t="shared" ref="AQ259:BB259" si="441">+($D$259*10%)/12</f>
        <v>375.35916666666668</v>
      </c>
      <c r="AR259" s="44">
        <f t="shared" si="441"/>
        <v>375.35916666666668</v>
      </c>
      <c r="AS259" s="44">
        <f t="shared" si="441"/>
        <v>375.35916666666668</v>
      </c>
      <c r="AT259" s="44">
        <f t="shared" si="441"/>
        <v>375.35916666666668</v>
      </c>
      <c r="AU259" s="44">
        <f t="shared" si="441"/>
        <v>375.35916666666668</v>
      </c>
      <c r="AV259" s="44">
        <f t="shared" si="441"/>
        <v>375.35916666666668</v>
      </c>
      <c r="AW259" s="44">
        <f t="shared" si="441"/>
        <v>375.35916666666668</v>
      </c>
      <c r="AX259" s="44">
        <f t="shared" si="441"/>
        <v>375.35916666666668</v>
      </c>
      <c r="AY259" s="44">
        <f t="shared" si="441"/>
        <v>375.35916666666668</v>
      </c>
      <c r="AZ259" s="44">
        <f t="shared" si="441"/>
        <v>375.35916666666668</v>
      </c>
      <c r="BA259" s="44">
        <f t="shared" si="441"/>
        <v>375.35916666666668</v>
      </c>
      <c r="BB259" s="44">
        <f t="shared" si="441"/>
        <v>375.35916666666668</v>
      </c>
      <c r="BC259" s="44">
        <f t="shared" si="290"/>
        <v>13137.570833333335</v>
      </c>
      <c r="BD259" s="146">
        <f t="shared" si="291"/>
        <v>31905.529166666664</v>
      </c>
    </row>
    <row r="260" spans="1:56" outlineLevel="1" x14ac:dyDescent="0.25">
      <c r="A260" s="145">
        <v>42060</v>
      </c>
      <c r="B260" s="35" t="s">
        <v>390</v>
      </c>
      <c r="C260" s="36" t="s">
        <v>391</v>
      </c>
      <c r="D260" s="42">
        <v>86206.9</v>
      </c>
      <c r="E260" s="38"/>
      <c r="F260" s="38"/>
      <c r="G260" s="38"/>
      <c r="H260" s="38"/>
      <c r="I260" s="38"/>
      <c r="J260" s="38"/>
      <c r="K260" s="38"/>
      <c r="L260" s="38"/>
      <c r="M260" s="40"/>
      <c r="N260" s="40"/>
      <c r="O260" s="42"/>
      <c r="P260" s="40"/>
      <c r="Q260" s="40">
        <f>+($D$260*10%)/12</f>
        <v>718.39083333333338</v>
      </c>
      <c r="R260" s="40">
        <f t="shared" ref="R260:Z260" si="442">+($D$260*10%)/12</f>
        <v>718.39083333333338</v>
      </c>
      <c r="S260" s="40">
        <f t="shared" si="442"/>
        <v>718.39083333333338</v>
      </c>
      <c r="T260" s="40">
        <f t="shared" si="442"/>
        <v>718.39083333333338</v>
      </c>
      <c r="U260" s="40">
        <f t="shared" si="442"/>
        <v>718.39083333333338</v>
      </c>
      <c r="V260" s="40">
        <f t="shared" si="442"/>
        <v>718.39083333333338</v>
      </c>
      <c r="W260" s="40">
        <f t="shared" si="442"/>
        <v>718.39083333333338</v>
      </c>
      <c r="X260" s="40">
        <f t="shared" si="442"/>
        <v>718.39083333333338</v>
      </c>
      <c r="Y260" s="40">
        <f t="shared" si="442"/>
        <v>718.39083333333338</v>
      </c>
      <c r="Z260" s="40">
        <f t="shared" si="442"/>
        <v>718.39083333333338</v>
      </c>
      <c r="AA260" s="42">
        <f t="shared" si="428"/>
        <v>7183.9083333333328</v>
      </c>
      <c r="AB260" s="42">
        <v>79741.382499999992</v>
      </c>
      <c r="AC260" s="44">
        <f>+($D$260*10%)/12</f>
        <v>718.39083333333338</v>
      </c>
      <c r="AD260" s="44">
        <f t="shared" ref="AD260:AN260" si="443">+($D$260*10%)/12</f>
        <v>718.39083333333338</v>
      </c>
      <c r="AE260" s="44">
        <f t="shared" si="443"/>
        <v>718.39083333333338</v>
      </c>
      <c r="AF260" s="44">
        <f t="shared" si="443"/>
        <v>718.39083333333338</v>
      </c>
      <c r="AG260" s="44">
        <f t="shared" si="443"/>
        <v>718.39083333333338</v>
      </c>
      <c r="AH260" s="44">
        <f t="shared" si="443"/>
        <v>718.39083333333338</v>
      </c>
      <c r="AI260" s="44">
        <f t="shared" si="443"/>
        <v>718.39083333333338</v>
      </c>
      <c r="AJ260" s="44">
        <f t="shared" si="443"/>
        <v>718.39083333333338</v>
      </c>
      <c r="AK260" s="44">
        <f t="shared" si="443"/>
        <v>718.39083333333338</v>
      </c>
      <c r="AL260" s="44">
        <f t="shared" si="443"/>
        <v>718.39083333333338</v>
      </c>
      <c r="AM260" s="44">
        <f t="shared" si="443"/>
        <v>718.39083333333338</v>
      </c>
      <c r="AN260" s="44">
        <f t="shared" si="443"/>
        <v>718.39083333333338</v>
      </c>
      <c r="AO260" s="44">
        <f t="shared" si="434"/>
        <v>15804.598333333332</v>
      </c>
      <c r="AP260" s="44">
        <f t="shared" si="430"/>
        <v>70402.301666666666</v>
      </c>
      <c r="AQ260" s="44">
        <f t="shared" ref="AQ260:BB260" si="444">+($D$260*10%)/12</f>
        <v>718.39083333333338</v>
      </c>
      <c r="AR260" s="44">
        <f t="shared" si="444"/>
        <v>718.39083333333338</v>
      </c>
      <c r="AS260" s="44">
        <f t="shared" si="444"/>
        <v>718.39083333333338</v>
      </c>
      <c r="AT260" s="44">
        <f t="shared" si="444"/>
        <v>718.39083333333338</v>
      </c>
      <c r="AU260" s="44">
        <f t="shared" si="444"/>
        <v>718.39083333333338</v>
      </c>
      <c r="AV260" s="44">
        <f t="shared" si="444"/>
        <v>718.39083333333338</v>
      </c>
      <c r="AW260" s="44">
        <f t="shared" si="444"/>
        <v>718.39083333333338</v>
      </c>
      <c r="AX260" s="44">
        <f t="shared" si="444"/>
        <v>718.39083333333338</v>
      </c>
      <c r="AY260" s="44">
        <f t="shared" si="444"/>
        <v>718.39083333333338</v>
      </c>
      <c r="AZ260" s="44">
        <f t="shared" si="444"/>
        <v>718.39083333333338</v>
      </c>
      <c r="BA260" s="44">
        <f t="shared" si="444"/>
        <v>718.39083333333338</v>
      </c>
      <c r="BB260" s="44">
        <f t="shared" si="444"/>
        <v>718.39083333333338</v>
      </c>
      <c r="BC260" s="44">
        <f t="shared" si="290"/>
        <v>24425.28833333333</v>
      </c>
      <c r="BD260" s="146">
        <f t="shared" si="291"/>
        <v>61781.611666666664</v>
      </c>
    </row>
    <row r="261" spans="1:56" outlineLevel="1" x14ac:dyDescent="0.25">
      <c r="A261" s="145">
        <v>42117</v>
      </c>
      <c r="B261" s="35" t="s">
        <v>392</v>
      </c>
      <c r="C261" s="36" t="s">
        <v>393</v>
      </c>
      <c r="D261" s="42">
        <v>167015.92000000001</v>
      </c>
      <c r="E261" s="38"/>
      <c r="F261" s="38"/>
      <c r="G261" s="38"/>
      <c r="H261" s="38"/>
      <c r="I261" s="38"/>
      <c r="J261" s="38"/>
      <c r="K261" s="38"/>
      <c r="L261" s="38"/>
      <c r="M261" s="41"/>
      <c r="N261" s="40"/>
      <c r="O261" s="42"/>
      <c r="P261" s="40"/>
      <c r="Q261" s="40"/>
      <c r="R261" s="40"/>
      <c r="S261" s="40">
        <f>+($D$261*10%)/12</f>
        <v>1391.7993333333334</v>
      </c>
      <c r="T261" s="40">
        <f t="shared" ref="T261:Z261" si="445">+($D$261*10%)/12</f>
        <v>1391.7993333333334</v>
      </c>
      <c r="U261" s="40">
        <f t="shared" si="445"/>
        <v>1391.7993333333334</v>
      </c>
      <c r="V261" s="40">
        <f t="shared" si="445"/>
        <v>1391.7993333333334</v>
      </c>
      <c r="W261" s="40">
        <f t="shared" si="445"/>
        <v>1391.7993333333334</v>
      </c>
      <c r="X261" s="40">
        <f t="shared" si="445"/>
        <v>1391.7993333333334</v>
      </c>
      <c r="Y261" s="40">
        <f t="shared" si="445"/>
        <v>1391.7993333333334</v>
      </c>
      <c r="Z261" s="40">
        <f t="shared" si="445"/>
        <v>1391.7993333333334</v>
      </c>
      <c r="AA261" s="42">
        <f t="shared" si="428"/>
        <v>11134.394666666667</v>
      </c>
      <c r="AB261" s="42">
        <v>157273.32466666668</v>
      </c>
      <c r="AC261" s="44">
        <f>+($D$261*10%)/12</f>
        <v>1391.7993333333334</v>
      </c>
      <c r="AD261" s="44">
        <f t="shared" ref="AD261:AN261" si="446">+($D$261*10%)/12</f>
        <v>1391.7993333333334</v>
      </c>
      <c r="AE261" s="44">
        <f t="shared" si="446"/>
        <v>1391.7993333333334</v>
      </c>
      <c r="AF261" s="44">
        <f t="shared" si="446"/>
        <v>1391.7993333333334</v>
      </c>
      <c r="AG261" s="44">
        <f t="shared" si="446"/>
        <v>1391.7993333333334</v>
      </c>
      <c r="AH261" s="44">
        <f t="shared" si="446"/>
        <v>1391.7993333333334</v>
      </c>
      <c r="AI261" s="44">
        <f t="shared" si="446"/>
        <v>1391.7993333333334</v>
      </c>
      <c r="AJ261" s="44">
        <f t="shared" si="446"/>
        <v>1391.7993333333334</v>
      </c>
      <c r="AK261" s="44">
        <f t="shared" si="446"/>
        <v>1391.7993333333334</v>
      </c>
      <c r="AL261" s="44">
        <f t="shared" si="446"/>
        <v>1391.7993333333334</v>
      </c>
      <c r="AM261" s="44">
        <f t="shared" si="446"/>
        <v>1391.7993333333334</v>
      </c>
      <c r="AN261" s="44">
        <f t="shared" si="446"/>
        <v>1391.7993333333334</v>
      </c>
      <c r="AO261" s="44">
        <f t="shared" si="434"/>
        <v>27835.986666666664</v>
      </c>
      <c r="AP261" s="44">
        <f t="shared" si="430"/>
        <v>139179.93333333335</v>
      </c>
      <c r="AQ261" s="44">
        <f t="shared" ref="AQ261:BB261" si="447">+($D$261*10%)/12</f>
        <v>1391.7993333333334</v>
      </c>
      <c r="AR261" s="44">
        <f t="shared" si="447"/>
        <v>1391.7993333333334</v>
      </c>
      <c r="AS261" s="44">
        <f t="shared" si="447"/>
        <v>1391.7993333333334</v>
      </c>
      <c r="AT261" s="44">
        <f t="shared" si="447"/>
        <v>1391.7993333333334</v>
      </c>
      <c r="AU261" s="44">
        <f t="shared" si="447"/>
        <v>1391.7993333333334</v>
      </c>
      <c r="AV261" s="44">
        <f t="shared" si="447"/>
        <v>1391.7993333333334</v>
      </c>
      <c r="AW261" s="44">
        <f t="shared" si="447"/>
        <v>1391.7993333333334</v>
      </c>
      <c r="AX261" s="44">
        <f t="shared" si="447"/>
        <v>1391.7993333333334</v>
      </c>
      <c r="AY261" s="44">
        <f t="shared" si="447"/>
        <v>1391.7993333333334</v>
      </c>
      <c r="AZ261" s="44">
        <f t="shared" si="447"/>
        <v>1391.7993333333334</v>
      </c>
      <c r="BA261" s="44">
        <f t="shared" si="447"/>
        <v>1391.7993333333334</v>
      </c>
      <c r="BB261" s="44">
        <f t="shared" si="447"/>
        <v>1391.7993333333334</v>
      </c>
      <c r="BC261" s="44">
        <f t="shared" si="290"/>
        <v>44537.578666666661</v>
      </c>
      <c r="BD261" s="146">
        <f t="shared" si="291"/>
        <v>122478.34133333334</v>
      </c>
    </row>
    <row r="262" spans="1:56" outlineLevel="1" x14ac:dyDescent="0.25">
      <c r="A262" s="145">
        <v>42256</v>
      </c>
      <c r="B262" s="35" t="s">
        <v>394</v>
      </c>
      <c r="C262" s="36" t="s">
        <v>395</v>
      </c>
      <c r="D262" s="42">
        <v>6369.95</v>
      </c>
      <c r="E262" s="38"/>
      <c r="F262" s="38"/>
      <c r="G262" s="38"/>
      <c r="H262" s="38"/>
      <c r="I262" s="38"/>
      <c r="J262" s="38"/>
      <c r="K262" s="38"/>
      <c r="L262" s="38"/>
      <c r="M262" s="41"/>
      <c r="N262" s="40"/>
      <c r="O262" s="42"/>
      <c r="P262" s="40"/>
      <c r="Q262" s="40"/>
      <c r="R262" s="40"/>
      <c r="S262" s="40"/>
      <c r="T262" s="40"/>
      <c r="U262" s="40"/>
      <c r="V262" s="40"/>
      <c r="W262" s="40"/>
      <c r="X262" s="40">
        <f>+($D$262*10%)/12</f>
        <v>53.082916666666669</v>
      </c>
      <c r="Y262" s="40">
        <f t="shared" ref="Y262:Z262" si="448">+($D$262*10%)/12</f>
        <v>53.082916666666669</v>
      </c>
      <c r="Z262" s="40">
        <f t="shared" si="448"/>
        <v>53.082916666666669</v>
      </c>
      <c r="AA262" s="42">
        <f t="shared" si="428"/>
        <v>159.24875</v>
      </c>
      <c r="AB262" s="42">
        <v>6210.7012500000001</v>
      </c>
      <c r="AC262" s="44">
        <f>+($D$262*10%)/12</f>
        <v>53.082916666666669</v>
      </c>
      <c r="AD262" s="44">
        <f t="shared" ref="AD262:AN262" si="449">+($D$262*10%)/12</f>
        <v>53.082916666666669</v>
      </c>
      <c r="AE262" s="44">
        <f t="shared" si="449"/>
        <v>53.082916666666669</v>
      </c>
      <c r="AF262" s="44">
        <f t="shared" si="449"/>
        <v>53.082916666666669</v>
      </c>
      <c r="AG262" s="44">
        <f t="shared" si="449"/>
        <v>53.082916666666669</v>
      </c>
      <c r="AH262" s="44">
        <f t="shared" si="449"/>
        <v>53.082916666666669</v>
      </c>
      <c r="AI262" s="44">
        <f t="shared" si="449"/>
        <v>53.082916666666669</v>
      </c>
      <c r="AJ262" s="44">
        <f t="shared" si="449"/>
        <v>53.082916666666669</v>
      </c>
      <c r="AK262" s="44">
        <f t="shared" si="449"/>
        <v>53.082916666666669</v>
      </c>
      <c r="AL262" s="44">
        <f t="shared" si="449"/>
        <v>53.082916666666669</v>
      </c>
      <c r="AM262" s="44">
        <f t="shared" si="449"/>
        <v>53.082916666666669</v>
      </c>
      <c r="AN262" s="44">
        <f t="shared" si="449"/>
        <v>53.082916666666669</v>
      </c>
      <c r="AO262" s="44">
        <f t="shared" si="434"/>
        <v>796.24374999999986</v>
      </c>
      <c r="AP262" s="44">
        <f t="shared" si="430"/>
        <v>5573.7062500000002</v>
      </c>
      <c r="AQ262" s="44">
        <f t="shared" ref="AQ262:BB262" si="450">+($D$262*10%)/12</f>
        <v>53.082916666666669</v>
      </c>
      <c r="AR262" s="44">
        <f t="shared" si="450"/>
        <v>53.082916666666669</v>
      </c>
      <c r="AS262" s="44">
        <f t="shared" si="450"/>
        <v>53.082916666666669</v>
      </c>
      <c r="AT262" s="44">
        <f t="shared" si="450"/>
        <v>53.082916666666669</v>
      </c>
      <c r="AU262" s="44">
        <f t="shared" si="450"/>
        <v>53.082916666666669</v>
      </c>
      <c r="AV262" s="44">
        <f t="shared" si="450"/>
        <v>53.082916666666669</v>
      </c>
      <c r="AW262" s="44">
        <f t="shared" si="450"/>
        <v>53.082916666666669</v>
      </c>
      <c r="AX262" s="44">
        <f t="shared" si="450"/>
        <v>53.082916666666669</v>
      </c>
      <c r="AY262" s="44">
        <f t="shared" si="450"/>
        <v>53.082916666666669</v>
      </c>
      <c r="AZ262" s="44">
        <f t="shared" si="450"/>
        <v>53.082916666666669</v>
      </c>
      <c r="BA262" s="44">
        <f t="shared" si="450"/>
        <v>53.082916666666669</v>
      </c>
      <c r="BB262" s="44">
        <f t="shared" si="450"/>
        <v>53.082916666666669</v>
      </c>
      <c r="BC262" s="44">
        <f t="shared" si="290"/>
        <v>1433.2387499999998</v>
      </c>
      <c r="BD262" s="146">
        <f t="shared" si="291"/>
        <v>4936.7112500000003</v>
      </c>
    </row>
    <row r="263" spans="1:56" outlineLevel="1" x14ac:dyDescent="0.25">
      <c r="A263" s="145">
        <v>42258</v>
      </c>
      <c r="B263" s="35" t="s">
        <v>396</v>
      </c>
      <c r="C263" s="36" t="s">
        <v>397</v>
      </c>
      <c r="D263" s="42">
        <v>7196.72</v>
      </c>
      <c r="E263" s="38"/>
      <c r="F263" s="38"/>
      <c r="G263" s="38"/>
      <c r="H263" s="38"/>
      <c r="I263" s="38"/>
      <c r="J263" s="38"/>
      <c r="K263" s="38"/>
      <c r="L263" s="38"/>
      <c r="M263" s="41"/>
      <c r="N263" s="40"/>
      <c r="O263" s="42"/>
      <c r="P263" s="40"/>
      <c r="Q263" s="40"/>
      <c r="R263" s="40"/>
      <c r="S263" s="40"/>
      <c r="T263" s="40"/>
      <c r="U263" s="40"/>
      <c r="V263" s="40"/>
      <c r="W263" s="40"/>
      <c r="X263" s="40">
        <f>+($D$263*10%)/12</f>
        <v>59.972666666666669</v>
      </c>
      <c r="Y263" s="40">
        <f t="shared" ref="Y263" si="451">+($D$263*10%)/12</f>
        <v>59.972666666666669</v>
      </c>
      <c r="Z263" s="40">
        <f>+($D$263*10%)/12-9.73</f>
        <v>50.242666666666665</v>
      </c>
      <c r="AA263" s="42">
        <f t="shared" si="428"/>
        <v>170.18799999999999</v>
      </c>
      <c r="AB263" s="42">
        <v>7016.8020000000006</v>
      </c>
      <c r="AC263" s="44">
        <f>+($D$263*10%)/12</f>
        <v>59.972666666666669</v>
      </c>
      <c r="AD263" s="44">
        <f t="shared" ref="AD263:AN263" si="452">+($D$263*10%)/12</f>
        <v>59.972666666666669</v>
      </c>
      <c r="AE263" s="44">
        <f t="shared" si="452"/>
        <v>59.972666666666669</v>
      </c>
      <c r="AF263" s="44">
        <f t="shared" si="452"/>
        <v>59.972666666666669</v>
      </c>
      <c r="AG263" s="44">
        <f t="shared" si="452"/>
        <v>59.972666666666669</v>
      </c>
      <c r="AH263" s="44">
        <f t="shared" si="452"/>
        <v>59.972666666666669</v>
      </c>
      <c r="AI263" s="44">
        <f t="shared" si="452"/>
        <v>59.972666666666669</v>
      </c>
      <c r="AJ263" s="44">
        <f t="shared" si="452"/>
        <v>59.972666666666669</v>
      </c>
      <c r="AK263" s="44">
        <f t="shared" si="452"/>
        <v>59.972666666666669</v>
      </c>
      <c r="AL263" s="44">
        <f t="shared" si="452"/>
        <v>59.972666666666669</v>
      </c>
      <c r="AM263" s="44">
        <f t="shared" si="452"/>
        <v>59.972666666666669</v>
      </c>
      <c r="AN263" s="44">
        <f t="shared" si="452"/>
        <v>59.972666666666669</v>
      </c>
      <c r="AO263" s="44">
        <f t="shared" si="434"/>
        <v>889.86</v>
      </c>
      <c r="AP263" s="44">
        <f t="shared" si="430"/>
        <v>6306.8600000000006</v>
      </c>
      <c r="AQ263" s="44">
        <f t="shared" ref="AQ263:BB263" si="453">+($D$263*10%)/12</f>
        <v>59.972666666666669</v>
      </c>
      <c r="AR263" s="44">
        <f t="shared" si="453"/>
        <v>59.972666666666669</v>
      </c>
      <c r="AS263" s="44">
        <f t="shared" si="453"/>
        <v>59.972666666666669</v>
      </c>
      <c r="AT263" s="44">
        <f t="shared" si="453"/>
        <v>59.972666666666669</v>
      </c>
      <c r="AU263" s="44">
        <f t="shared" si="453"/>
        <v>59.972666666666669</v>
      </c>
      <c r="AV263" s="44">
        <f t="shared" si="453"/>
        <v>59.972666666666669</v>
      </c>
      <c r="AW263" s="44">
        <f t="shared" si="453"/>
        <v>59.972666666666669</v>
      </c>
      <c r="AX263" s="44">
        <f t="shared" si="453"/>
        <v>59.972666666666669</v>
      </c>
      <c r="AY263" s="44">
        <f t="shared" si="453"/>
        <v>59.972666666666669</v>
      </c>
      <c r="AZ263" s="44">
        <f t="shared" si="453"/>
        <v>59.972666666666669</v>
      </c>
      <c r="BA263" s="44">
        <f t="shared" si="453"/>
        <v>59.972666666666669</v>
      </c>
      <c r="BB263" s="44">
        <f t="shared" si="453"/>
        <v>59.972666666666669</v>
      </c>
      <c r="BC263" s="44">
        <f t="shared" si="290"/>
        <v>1609.5320000000002</v>
      </c>
      <c r="BD263" s="146">
        <f t="shared" si="291"/>
        <v>5587.1880000000001</v>
      </c>
    </row>
    <row r="264" spans="1:56" outlineLevel="1" x14ac:dyDescent="0.25">
      <c r="A264" s="145">
        <v>42426</v>
      </c>
      <c r="B264" s="35" t="s">
        <v>398</v>
      </c>
      <c r="C264" s="36" t="s">
        <v>399</v>
      </c>
      <c r="D264" s="42">
        <v>6570.61</v>
      </c>
      <c r="E264" s="38"/>
      <c r="F264" s="38"/>
      <c r="G264" s="38"/>
      <c r="H264" s="38"/>
      <c r="I264" s="38"/>
      <c r="J264" s="38"/>
      <c r="K264" s="38"/>
      <c r="L264" s="38"/>
      <c r="M264" s="41"/>
      <c r="N264" s="40"/>
      <c r="O264" s="42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2"/>
      <c r="AB264" s="42"/>
      <c r="AC264" s="44"/>
      <c r="AD264" s="44"/>
      <c r="AE264" s="44">
        <f>+($D$264*10%)/12</f>
        <v>54.755083333333339</v>
      </c>
      <c r="AF264" s="44">
        <f t="shared" ref="AF264:AN264" si="454">+($D$264*10%)/12</f>
        <v>54.755083333333339</v>
      </c>
      <c r="AG264" s="44">
        <f t="shared" si="454"/>
        <v>54.755083333333339</v>
      </c>
      <c r="AH264" s="44">
        <f t="shared" si="454"/>
        <v>54.755083333333339</v>
      </c>
      <c r="AI264" s="44">
        <f t="shared" si="454"/>
        <v>54.755083333333339</v>
      </c>
      <c r="AJ264" s="44">
        <f t="shared" si="454"/>
        <v>54.755083333333339</v>
      </c>
      <c r="AK264" s="44">
        <f t="shared" si="454"/>
        <v>54.755083333333339</v>
      </c>
      <c r="AL264" s="44">
        <f t="shared" si="454"/>
        <v>54.755083333333339</v>
      </c>
      <c r="AM264" s="44">
        <f t="shared" si="454"/>
        <v>54.755083333333339</v>
      </c>
      <c r="AN264" s="44">
        <f t="shared" si="454"/>
        <v>54.755083333333339</v>
      </c>
      <c r="AO264" s="44">
        <f t="shared" si="434"/>
        <v>547.55083333333334</v>
      </c>
      <c r="AP264" s="44">
        <f t="shared" si="430"/>
        <v>6023.059166666666</v>
      </c>
      <c r="AQ264" s="44">
        <f t="shared" ref="AQ264:BB264" si="455">+($D$264*10%)/12</f>
        <v>54.755083333333339</v>
      </c>
      <c r="AR264" s="44">
        <f t="shared" si="455"/>
        <v>54.755083333333339</v>
      </c>
      <c r="AS264" s="44">
        <f t="shared" si="455"/>
        <v>54.755083333333339</v>
      </c>
      <c r="AT264" s="44">
        <f t="shared" si="455"/>
        <v>54.755083333333339</v>
      </c>
      <c r="AU264" s="44">
        <f t="shared" si="455"/>
        <v>54.755083333333339</v>
      </c>
      <c r="AV264" s="44">
        <f t="shared" si="455"/>
        <v>54.755083333333339</v>
      </c>
      <c r="AW264" s="44">
        <f t="shared" si="455"/>
        <v>54.755083333333339</v>
      </c>
      <c r="AX264" s="44">
        <f t="shared" si="455"/>
        <v>54.755083333333339</v>
      </c>
      <c r="AY264" s="44">
        <f t="shared" si="455"/>
        <v>54.755083333333339</v>
      </c>
      <c r="AZ264" s="44">
        <f t="shared" si="455"/>
        <v>54.755083333333339</v>
      </c>
      <c r="BA264" s="44">
        <f t="shared" si="455"/>
        <v>54.755083333333339</v>
      </c>
      <c r="BB264" s="44">
        <f t="shared" si="455"/>
        <v>54.755083333333339</v>
      </c>
      <c r="BC264" s="44">
        <f t="shared" si="290"/>
        <v>1204.6118333333334</v>
      </c>
      <c r="BD264" s="146">
        <f t="shared" si="291"/>
        <v>5365.9981666666663</v>
      </c>
    </row>
    <row r="265" spans="1:56" outlineLevel="1" x14ac:dyDescent="0.25">
      <c r="A265" s="145">
        <v>42513</v>
      </c>
      <c r="B265" s="35" t="s">
        <v>400</v>
      </c>
      <c r="C265" s="36" t="s">
        <v>401</v>
      </c>
      <c r="D265" s="42">
        <v>10530</v>
      </c>
      <c r="E265" s="38"/>
      <c r="F265" s="38"/>
      <c r="G265" s="38"/>
      <c r="H265" s="38"/>
      <c r="I265" s="38"/>
      <c r="J265" s="38"/>
      <c r="K265" s="38"/>
      <c r="L265" s="38"/>
      <c r="M265" s="41"/>
      <c r="N265" s="40"/>
      <c r="O265" s="42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2"/>
      <c r="AB265" s="42"/>
      <c r="AC265" s="44"/>
      <c r="AD265" s="44"/>
      <c r="AE265" s="44"/>
      <c r="AF265" s="44"/>
      <c r="AG265" s="44"/>
      <c r="AH265" s="44">
        <f t="shared" ref="AH265:AN265" si="456">+($D$265*10%)/12</f>
        <v>87.75</v>
      </c>
      <c r="AI265" s="44">
        <f t="shared" si="456"/>
        <v>87.75</v>
      </c>
      <c r="AJ265" s="44">
        <f t="shared" si="456"/>
        <v>87.75</v>
      </c>
      <c r="AK265" s="44">
        <f t="shared" si="456"/>
        <v>87.75</v>
      </c>
      <c r="AL265" s="44">
        <f t="shared" si="456"/>
        <v>87.75</v>
      </c>
      <c r="AM265" s="44">
        <f t="shared" si="456"/>
        <v>87.75</v>
      </c>
      <c r="AN265" s="44">
        <f t="shared" si="456"/>
        <v>87.75</v>
      </c>
      <c r="AO265" s="44">
        <f t="shared" si="434"/>
        <v>614.25</v>
      </c>
      <c r="AP265" s="44">
        <f t="shared" si="430"/>
        <v>9915.75</v>
      </c>
      <c r="AQ265" s="44">
        <f t="shared" ref="AQ265:BB265" si="457">+($D$265*10%)/12</f>
        <v>87.75</v>
      </c>
      <c r="AR265" s="44">
        <f t="shared" si="457"/>
        <v>87.75</v>
      </c>
      <c r="AS265" s="44">
        <f t="shared" si="457"/>
        <v>87.75</v>
      </c>
      <c r="AT265" s="44">
        <f t="shared" si="457"/>
        <v>87.75</v>
      </c>
      <c r="AU265" s="44">
        <f t="shared" si="457"/>
        <v>87.75</v>
      </c>
      <c r="AV265" s="44">
        <f t="shared" si="457"/>
        <v>87.75</v>
      </c>
      <c r="AW265" s="44">
        <f t="shared" si="457"/>
        <v>87.75</v>
      </c>
      <c r="AX265" s="44">
        <f t="shared" si="457"/>
        <v>87.75</v>
      </c>
      <c r="AY265" s="44">
        <f t="shared" si="457"/>
        <v>87.75</v>
      </c>
      <c r="AZ265" s="44">
        <f t="shared" si="457"/>
        <v>87.75</v>
      </c>
      <c r="BA265" s="44">
        <f t="shared" si="457"/>
        <v>87.75</v>
      </c>
      <c r="BB265" s="44">
        <f t="shared" si="457"/>
        <v>87.75</v>
      </c>
      <c r="BC265" s="44">
        <f t="shared" si="290"/>
        <v>1667.25</v>
      </c>
      <c r="BD265" s="146">
        <f t="shared" si="291"/>
        <v>8862.75</v>
      </c>
    </row>
    <row r="266" spans="1:56" outlineLevel="1" x14ac:dyDescent="0.25">
      <c r="A266" s="145">
        <v>42620</v>
      </c>
      <c r="B266" s="35" t="s">
        <v>402</v>
      </c>
      <c r="C266" s="36" t="s">
        <v>403</v>
      </c>
      <c r="D266" s="42">
        <v>3800</v>
      </c>
      <c r="E266" s="38"/>
      <c r="F266" s="38"/>
      <c r="G266" s="38"/>
      <c r="H266" s="38"/>
      <c r="I266" s="38"/>
      <c r="J266" s="38"/>
      <c r="K266" s="38"/>
      <c r="L266" s="38"/>
      <c r="M266" s="41"/>
      <c r="N266" s="40"/>
      <c r="O266" s="4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2"/>
      <c r="AB266" s="42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>
        <f>+($D$266*10%)/12</f>
        <v>31.666666666666668</v>
      </c>
      <c r="AM266" s="44">
        <f t="shared" ref="AM266:AN266" si="458">+($D$266*10%)/12</f>
        <v>31.666666666666668</v>
      </c>
      <c r="AN266" s="44">
        <f t="shared" si="458"/>
        <v>31.666666666666668</v>
      </c>
      <c r="AO266" s="44">
        <f t="shared" si="434"/>
        <v>95</v>
      </c>
      <c r="AP266" s="44">
        <f t="shared" si="430"/>
        <v>3705</v>
      </c>
      <c r="AQ266" s="44">
        <f t="shared" ref="AQ266:BB266" si="459">+($D$266*10%)/12</f>
        <v>31.666666666666668</v>
      </c>
      <c r="AR266" s="44">
        <f t="shared" si="459"/>
        <v>31.666666666666668</v>
      </c>
      <c r="AS266" s="44">
        <f t="shared" si="459"/>
        <v>31.666666666666668</v>
      </c>
      <c r="AT266" s="44">
        <f t="shared" si="459"/>
        <v>31.666666666666668</v>
      </c>
      <c r="AU266" s="44">
        <f t="shared" si="459"/>
        <v>31.666666666666668</v>
      </c>
      <c r="AV266" s="44">
        <f t="shared" si="459"/>
        <v>31.666666666666668</v>
      </c>
      <c r="AW266" s="44">
        <f t="shared" si="459"/>
        <v>31.666666666666668</v>
      </c>
      <c r="AX266" s="44">
        <f t="shared" si="459"/>
        <v>31.666666666666668</v>
      </c>
      <c r="AY266" s="44">
        <f t="shared" si="459"/>
        <v>31.666666666666668</v>
      </c>
      <c r="AZ266" s="44">
        <f t="shared" si="459"/>
        <v>31.666666666666668</v>
      </c>
      <c r="BA266" s="44">
        <f t="shared" si="459"/>
        <v>31.666666666666668</v>
      </c>
      <c r="BB266" s="44">
        <f t="shared" si="459"/>
        <v>31.666666666666668</v>
      </c>
      <c r="BC266" s="44">
        <f t="shared" si="290"/>
        <v>475.00000000000006</v>
      </c>
      <c r="BD266" s="146">
        <f t="shared" si="291"/>
        <v>3325</v>
      </c>
    </row>
    <row r="267" spans="1:56" outlineLevel="1" x14ac:dyDescent="0.25">
      <c r="A267" s="145">
        <v>42678</v>
      </c>
      <c r="B267" s="35" t="s">
        <v>404</v>
      </c>
      <c r="C267" s="36" t="s">
        <v>405</v>
      </c>
      <c r="D267" s="42">
        <v>5500</v>
      </c>
      <c r="E267" s="38"/>
      <c r="F267" s="38"/>
      <c r="G267" s="38"/>
      <c r="H267" s="38"/>
      <c r="I267" s="38"/>
      <c r="J267" s="38"/>
      <c r="K267" s="38"/>
      <c r="L267" s="38"/>
      <c r="M267" s="41"/>
      <c r="N267" s="40"/>
      <c r="O267" s="42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2"/>
      <c r="AB267" s="42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>
        <f>+($D$267*10%)/12</f>
        <v>45.833333333333336</v>
      </c>
      <c r="AO267" s="44">
        <f t="shared" si="434"/>
        <v>45.833333333333336</v>
      </c>
      <c r="AP267" s="44">
        <f t="shared" si="430"/>
        <v>5454.166666666667</v>
      </c>
      <c r="AQ267" s="44">
        <f>+($D$267*10%)/12</f>
        <v>45.833333333333336</v>
      </c>
      <c r="AR267" s="44">
        <f t="shared" ref="AR267:BB267" si="460">+($D$267*10%)/12</f>
        <v>45.833333333333336</v>
      </c>
      <c r="AS267" s="44">
        <f t="shared" si="460"/>
        <v>45.833333333333336</v>
      </c>
      <c r="AT267" s="44">
        <f t="shared" si="460"/>
        <v>45.833333333333336</v>
      </c>
      <c r="AU267" s="44">
        <f t="shared" si="460"/>
        <v>45.833333333333336</v>
      </c>
      <c r="AV267" s="44">
        <f t="shared" si="460"/>
        <v>45.833333333333336</v>
      </c>
      <c r="AW267" s="44">
        <f t="shared" si="460"/>
        <v>45.833333333333336</v>
      </c>
      <c r="AX267" s="44">
        <f t="shared" si="460"/>
        <v>45.833333333333336</v>
      </c>
      <c r="AY267" s="44">
        <f t="shared" si="460"/>
        <v>45.833333333333336</v>
      </c>
      <c r="AZ267" s="44">
        <f t="shared" si="460"/>
        <v>45.833333333333336</v>
      </c>
      <c r="BA267" s="44">
        <f t="shared" si="460"/>
        <v>45.833333333333336</v>
      </c>
      <c r="BB267" s="44">
        <f t="shared" si="460"/>
        <v>45.833333333333336</v>
      </c>
      <c r="BC267" s="44">
        <f t="shared" si="290"/>
        <v>595.83333333333326</v>
      </c>
      <c r="BD267" s="146">
        <f t="shared" si="291"/>
        <v>4904.166666666667</v>
      </c>
    </row>
    <row r="268" spans="1:56" outlineLevel="1" x14ac:dyDescent="0.25">
      <c r="A268" s="163">
        <v>42735</v>
      </c>
      <c r="B268" s="35" t="s">
        <v>863</v>
      </c>
      <c r="C268" s="161" t="s">
        <v>864</v>
      </c>
      <c r="D268" s="139">
        <v>106020.25</v>
      </c>
      <c r="E268" s="138"/>
      <c r="F268" s="138"/>
      <c r="G268" s="138"/>
      <c r="H268" s="138"/>
      <c r="I268" s="138"/>
      <c r="J268" s="138"/>
      <c r="K268" s="138"/>
      <c r="L268" s="138"/>
      <c r="M268" s="162"/>
      <c r="N268" s="140"/>
      <c r="O268" s="139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  <c r="AA268" s="139"/>
      <c r="AB268" s="139"/>
      <c r="AC268" s="142"/>
      <c r="AD268" s="142"/>
      <c r="AE268" s="142"/>
      <c r="AF268" s="142"/>
      <c r="AG268" s="142"/>
      <c r="AH268" s="142"/>
      <c r="AI268" s="142"/>
      <c r="AJ268" s="142"/>
      <c r="AK268" s="142"/>
      <c r="AL268" s="142"/>
      <c r="AM268" s="142"/>
      <c r="AN268" s="142"/>
      <c r="AO268" s="142"/>
      <c r="AP268" s="142"/>
      <c r="AQ268" s="44">
        <f>+($D$268*10%)/12</f>
        <v>883.50208333333342</v>
      </c>
      <c r="AR268" s="44">
        <f t="shared" ref="AR268:BB268" si="461">+($D$268*10%)/12</f>
        <v>883.50208333333342</v>
      </c>
      <c r="AS268" s="44">
        <f t="shared" si="461"/>
        <v>883.50208333333342</v>
      </c>
      <c r="AT268" s="44">
        <f t="shared" si="461"/>
        <v>883.50208333333342</v>
      </c>
      <c r="AU268" s="44">
        <f t="shared" si="461"/>
        <v>883.50208333333342</v>
      </c>
      <c r="AV268" s="44">
        <f t="shared" si="461"/>
        <v>883.50208333333342</v>
      </c>
      <c r="AW268" s="44">
        <f t="shared" si="461"/>
        <v>883.50208333333342</v>
      </c>
      <c r="AX268" s="44">
        <f t="shared" si="461"/>
        <v>883.50208333333342</v>
      </c>
      <c r="AY268" s="44">
        <f t="shared" si="461"/>
        <v>883.50208333333342</v>
      </c>
      <c r="AZ268" s="44">
        <f t="shared" si="461"/>
        <v>883.50208333333342</v>
      </c>
      <c r="BA268" s="44">
        <f t="shared" si="461"/>
        <v>883.50208333333342</v>
      </c>
      <c r="BB268" s="44">
        <f t="shared" si="461"/>
        <v>883.50208333333342</v>
      </c>
      <c r="BC268" s="44">
        <f t="shared" si="290"/>
        <v>10602.025000000001</v>
      </c>
      <c r="BD268" s="146">
        <f t="shared" si="291"/>
        <v>95418.225000000006</v>
      </c>
    </row>
    <row r="269" spans="1:56" outlineLevel="1" x14ac:dyDescent="0.25">
      <c r="A269" s="163">
        <v>42754</v>
      </c>
      <c r="B269" s="35" t="s">
        <v>857</v>
      </c>
      <c r="C269" s="161" t="s">
        <v>858</v>
      </c>
      <c r="D269" s="139">
        <v>47547.07</v>
      </c>
      <c r="E269" s="138"/>
      <c r="F269" s="138"/>
      <c r="G269" s="138"/>
      <c r="H269" s="138"/>
      <c r="I269" s="138"/>
      <c r="J269" s="138"/>
      <c r="K269" s="138"/>
      <c r="L269" s="138"/>
      <c r="M269" s="162"/>
      <c r="N269" s="140"/>
      <c r="O269" s="139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39"/>
      <c r="AB269" s="139"/>
      <c r="AC269" s="142"/>
      <c r="AD269" s="142"/>
      <c r="AE269" s="142"/>
      <c r="AF269" s="142"/>
      <c r="AG269" s="142"/>
      <c r="AH269" s="142"/>
      <c r="AI269" s="142"/>
      <c r="AJ269" s="142"/>
      <c r="AK269" s="142"/>
      <c r="AL269" s="142"/>
      <c r="AM269" s="142"/>
      <c r="AN269" s="142"/>
      <c r="AO269" s="142"/>
      <c r="AP269" s="142"/>
      <c r="AQ269" s="44"/>
      <c r="AR269" s="44">
        <f>+($D$269*10%)/12</f>
        <v>396.22558333333336</v>
      </c>
      <c r="AS269" s="44">
        <f t="shared" ref="AS269:BB269" si="462">+($D$269*10%)/12</f>
        <v>396.22558333333336</v>
      </c>
      <c r="AT269" s="44">
        <f t="shared" si="462"/>
        <v>396.22558333333336</v>
      </c>
      <c r="AU269" s="44">
        <f t="shared" si="462"/>
        <v>396.22558333333336</v>
      </c>
      <c r="AV269" s="44">
        <f t="shared" si="462"/>
        <v>396.22558333333336</v>
      </c>
      <c r="AW269" s="44">
        <f t="shared" si="462"/>
        <v>396.22558333333336</v>
      </c>
      <c r="AX269" s="44">
        <f t="shared" si="462"/>
        <v>396.22558333333336</v>
      </c>
      <c r="AY269" s="44">
        <f t="shared" si="462"/>
        <v>396.22558333333336</v>
      </c>
      <c r="AZ269" s="44">
        <f t="shared" si="462"/>
        <v>396.22558333333336</v>
      </c>
      <c r="BA269" s="44">
        <f t="shared" si="462"/>
        <v>396.22558333333336</v>
      </c>
      <c r="BB269" s="44">
        <f t="shared" si="462"/>
        <v>396.22558333333336</v>
      </c>
      <c r="BC269" s="44">
        <f t="shared" si="290"/>
        <v>4358.4814166666674</v>
      </c>
      <c r="BD269" s="146">
        <f t="shared" si="291"/>
        <v>43188.58858333333</v>
      </c>
    </row>
    <row r="270" spans="1:56" outlineLevel="1" x14ac:dyDescent="0.25">
      <c r="A270" s="163">
        <v>42812</v>
      </c>
      <c r="B270" s="35" t="s">
        <v>869</v>
      </c>
      <c r="C270" s="161" t="s">
        <v>870</v>
      </c>
      <c r="D270" s="139">
        <v>338155.88</v>
      </c>
      <c r="E270" s="138"/>
      <c r="F270" s="138"/>
      <c r="G270" s="138"/>
      <c r="H270" s="138"/>
      <c r="I270" s="138"/>
      <c r="J270" s="138"/>
      <c r="K270" s="138"/>
      <c r="L270" s="138"/>
      <c r="M270" s="162"/>
      <c r="N270" s="140"/>
      <c r="O270" s="139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39"/>
      <c r="AB270" s="139"/>
      <c r="AC270" s="142"/>
      <c r="AD270" s="142"/>
      <c r="AE270" s="142"/>
      <c r="AF270" s="142"/>
      <c r="AG270" s="142"/>
      <c r="AH270" s="142"/>
      <c r="AI270" s="142"/>
      <c r="AJ270" s="142"/>
      <c r="AK270" s="142"/>
      <c r="AL270" s="142"/>
      <c r="AM270" s="142"/>
      <c r="AN270" s="142"/>
      <c r="AO270" s="142"/>
      <c r="AP270" s="142"/>
      <c r="AQ270" s="142"/>
      <c r="AR270" s="142"/>
      <c r="AS270" s="142"/>
      <c r="AT270" s="44">
        <f>+($D$270*10%)/12</f>
        <v>2817.9656666666669</v>
      </c>
      <c r="AU270" s="44">
        <f t="shared" ref="AU270:BB270" si="463">+($D$270*10%)/12</f>
        <v>2817.9656666666669</v>
      </c>
      <c r="AV270" s="44">
        <f t="shared" si="463"/>
        <v>2817.9656666666669</v>
      </c>
      <c r="AW270" s="44">
        <f t="shared" si="463"/>
        <v>2817.9656666666669</v>
      </c>
      <c r="AX270" s="44">
        <f t="shared" si="463"/>
        <v>2817.9656666666669</v>
      </c>
      <c r="AY270" s="44">
        <f t="shared" si="463"/>
        <v>2817.9656666666669</v>
      </c>
      <c r="AZ270" s="44">
        <f t="shared" si="463"/>
        <v>2817.9656666666669</v>
      </c>
      <c r="BA270" s="44">
        <f t="shared" si="463"/>
        <v>2817.9656666666669</v>
      </c>
      <c r="BB270" s="44">
        <f t="shared" si="463"/>
        <v>2817.9656666666669</v>
      </c>
      <c r="BC270" s="44">
        <f t="shared" si="290"/>
        <v>25361.691000000003</v>
      </c>
      <c r="BD270" s="146">
        <f t="shared" si="291"/>
        <v>312794.18900000001</v>
      </c>
    </row>
    <row r="271" spans="1:56" outlineLevel="1" x14ac:dyDescent="0.25">
      <c r="A271" s="163">
        <v>42836</v>
      </c>
      <c r="B271" s="35" t="s">
        <v>871</v>
      </c>
      <c r="C271" s="161" t="s">
        <v>858</v>
      </c>
      <c r="D271" s="139">
        <v>144923.95000000001</v>
      </c>
      <c r="E271" s="138"/>
      <c r="F271" s="138"/>
      <c r="G271" s="138"/>
      <c r="H271" s="138"/>
      <c r="I271" s="138"/>
      <c r="J271" s="138"/>
      <c r="K271" s="138"/>
      <c r="L271" s="138"/>
      <c r="M271" s="162"/>
      <c r="N271" s="140"/>
      <c r="O271" s="139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  <c r="AA271" s="139"/>
      <c r="AB271" s="139"/>
      <c r="AC271" s="142"/>
      <c r="AD271" s="142"/>
      <c r="AE271" s="142"/>
      <c r="AF271" s="142"/>
      <c r="AG271" s="142"/>
      <c r="AH271" s="142"/>
      <c r="AI271" s="142"/>
      <c r="AJ271" s="142"/>
      <c r="AK271" s="142"/>
      <c r="AL271" s="142"/>
      <c r="AM271" s="142"/>
      <c r="AN271" s="142"/>
      <c r="AO271" s="142"/>
      <c r="AP271" s="142"/>
      <c r="AQ271" s="142"/>
      <c r="AR271" s="142"/>
      <c r="AS271" s="142"/>
      <c r="AT271" s="142"/>
      <c r="AU271" s="44">
        <f>+($D$271*10%)/12</f>
        <v>1207.6995833333335</v>
      </c>
      <c r="AV271" s="44">
        <f t="shared" ref="AV271:BB271" si="464">+($D$271*10%)/12</f>
        <v>1207.6995833333335</v>
      </c>
      <c r="AW271" s="44">
        <f t="shared" si="464"/>
        <v>1207.6995833333335</v>
      </c>
      <c r="AX271" s="44">
        <f t="shared" si="464"/>
        <v>1207.6995833333335</v>
      </c>
      <c r="AY271" s="44">
        <f t="shared" si="464"/>
        <v>1207.6995833333335</v>
      </c>
      <c r="AZ271" s="44">
        <f t="shared" si="464"/>
        <v>1207.6995833333335</v>
      </c>
      <c r="BA271" s="44">
        <f t="shared" si="464"/>
        <v>1207.6995833333335</v>
      </c>
      <c r="BB271" s="44">
        <f t="shared" si="464"/>
        <v>1207.6995833333335</v>
      </c>
      <c r="BC271" s="44">
        <f t="shared" ref="BC271" si="465">+AO271+SUM(AQ271:BB271)</f>
        <v>9661.5966666666664</v>
      </c>
      <c r="BD271" s="146">
        <f t="shared" ref="BD271" si="466">+D271-BC271</f>
        <v>135262.35333333333</v>
      </c>
    </row>
    <row r="272" spans="1:56" outlineLevel="1" x14ac:dyDescent="0.25">
      <c r="A272" s="163">
        <v>42842</v>
      </c>
      <c r="B272" s="35" t="s">
        <v>872</v>
      </c>
      <c r="C272" s="161" t="s">
        <v>873</v>
      </c>
      <c r="D272" s="139">
        <v>3600</v>
      </c>
      <c r="E272" s="138"/>
      <c r="F272" s="138"/>
      <c r="G272" s="138"/>
      <c r="H272" s="138"/>
      <c r="I272" s="138"/>
      <c r="J272" s="138"/>
      <c r="K272" s="138"/>
      <c r="L272" s="138"/>
      <c r="M272" s="162"/>
      <c r="N272" s="140"/>
      <c r="O272" s="139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  <c r="AA272" s="139"/>
      <c r="AB272" s="139"/>
      <c r="AC272" s="142"/>
      <c r="AD272" s="142"/>
      <c r="AE272" s="142"/>
      <c r="AF272" s="142"/>
      <c r="AG272" s="142"/>
      <c r="AH272" s="142"/>
      <c r="AI272" s="142"/>
      <c r="AJ272" s="142"/>
      <c r="AK272" s="142"/>
      <c r="AL272" s="142"/>
      <c r="AM272" s="142"/>
      <c r="AN272" s="142"/>
      <c r="AO272" s="142"/>
      <c r="AP272" s="142"/>
      <c r="AQ272" s="142"/>
      <c r="AR272" s="142"/>
      <c r="AS272" s="142"/>
      <c r="AT272" s="142"/>
      <c r="AU272" s="44">
        <f>+($D$272*10%)/12</f>
        <v>30</v>
      </c>
      <c r="AV272" s="44">
        <f t="shared" ref="AV272:BB272" si="467">+($D$272*10%)/12</f>
        <v>30</v>
      </c>
      <c r="AW272" s="44">
        <f t="shared" si="467"/>
        <v>30</v>
      </c>
      <c r="AX272" s="44">
        <f t="shared" si="467"/>
        <v>30</v>
      </c>
      <c r="AY272" s="44">
        <f t="shared" si="467"/>
        <v>30</v>
      </c>
      <c r="AZ272" s="44">
        <f t="shared" si="467"/>
        <v>30</v>
      </c>
      <c r="BA272" s="44">
        <f t="shared" si="467"/>
        <v>30</v>
      </c>
      <c r="BB272" s="44">
        <f t="shared" si="467"/>
        <v>30</v>
      </c>
      <c r="BC272" s="44">
        <f t="shared" ref="BC272:BC276" si="468">+AO272+SUM(AQ272:BB272)</f>
        <v>240</v>
      </c>
      <c r="BD272" s="146">
        <f t="shared" ref="BD272:BD276" si="469">+D272-BC272</f>
        <v>3360</v>
      </c>
    </row>
    <row r="273" spans="1:56" outlineLevel="1" x14ac:dyDescent="0.25">
      <c r="A273" s="163">
        <v>42864</v>
      </c>
      <c r="B273" s="35" t="s">
        <v>878</v>
      </c>
      <c r="C273" s="161" t="s">
        <v>877</v>
      </c>
      <c r="D273" s="139">
        <v>9956.9</v>
      </c>
      <c r="E273" s="138"/>
      <c r="F273" s="138"/>
      <c r="G273" s="138"/>
      <c r="H273" s="138"/>
      <c r="I273" s="138"/>
      <c r="J273" s="138"/>
      <c r="K273" s="138"/>
      <c r="L273" s="138"/>
      <c r="M273" s="162"/>
      <c r="N273" s="140"/>
      <c r="O273" s="139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39"/>
      <c r="AB273" s="139"/>
      <c r="AC273" s="142"/>
      <c r="AD273" s="142"/>
      <c r="AE273" s="142"/>
      <c r="AF273" s="142"/>
      <c r="AG273" s="142"/>
      <c r="AH273" s="142"/>
      <c r="AI273" s="142"/>
      <c r="AJ273" s="142"/>
      <c r="AK273" s="142"/>
      <c r="AL273" s="142"/>
      <c r="AM273" s="142"/>
      <c r="AN273" s="142"/>
      <c r="AO273" s="142"/>
      <c r="AP273" s="142"/>
      <c r="AQ273" s="142"/>
      <c r="AR273" s="142"/>
      <c r="AS273" s="142"/>
      <c r="AT273" s="142"/>
      <c r="AU273" s="142"/>
      <c r="AV273" s="44">
        <f>+($D$273*10%)/12</f>
        <v>82.974166666666676</v>
      </c>
      <c r="AW273" s="44">
        <f t="shared" ref="AW273:BB273" si="470">+($D$273*10%)/12</f>
        <v>82.974166666666676</v>
      </c>
      <c r="AX273" s="44">
        <f t="shared" si="470"/>
        <v>82.974166666666676</v>
      </c>
      <c r="AY273" s="44">
        <f t="shared" si="470"/>
        <v>82.974166666666676</v>
      </c>
      <c r="AZ273" s="44">
        <f t="shared" si="470"/>
        <v>82.974166666666676</v>
      </c>
      <c r="BA273" s="44">
        <f t="shared" si="470"/>
        <v>82.974166666666676</v>
      </c>
      <c r="BB273" s="44">
        <f t="shared" si="470"/>
        <v>82.974166666666676</v>
      </c>
      <c r="BC273" s="44">
        <f t="shared" si="468"/>
        <v>580.81916666666677</v>
      </c>
      <c r="BD273" s="146">
        <f t="shared" si="469"/>
        <v>9376.0808333333334</v>
      </c>
    </row>
    <row r="274" spans="1:56" outlineLevel="1" x14ac:dyDescent="0.25">
      <c r="A274" s="163">
        <v>42907</v>
      </c>
      <c r="B274" s="137" t="s">
        <v>924</v>
      </c>
      <c r="C274" s="161" t="s">
        <v>927</v>
      </c>
      <c r="D274" s="139">
        <v>5171.55</v>
      </c>
      <c r="E274" s="138"/>
      <c r="F274" s="138"/>
      <c r="G274" s="138"/>
      <c r="H274" s="138"/>
      <c r="I274" s="138"/>
      <c r="J274" s="138"/>
      <c r="K274" s="138"/>
      <c r="L274" s="138"/>
      <c r="M274" s="162"/>
      <c r="N274" s="140"/>
      <c r="O274" s="139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  <c r="AA274" s="139"/>
      <c r="AB274" s="139"/>
      <c r="AC274" s="142"/>
      <c r="AD274" s="142"/>
      <c r="AE274" s="142"/>
      <c r="AF274" s="142"/>
      <c r="AG274" s="142"/>
      <c r="AH274" s="142"/>
      <c r="AI274" s="142"/>
      <c r="AJ274" s="142"/>
      <c r="AK274" s="142"/>
      <c r="AL274" s="142"/>
      <c r="AM274" s="142"/>
      <c r="AN274" s="142"/>
      <c r="AO274" s="142"/>
      <c r="AP274" s="142"/>
      <c r="AQ274" s="142"/>
      <c r="AR274" s="142"/>
      <c r="AS274" s="142"/>
      <c r="AT274" s="142"/>
      <c r="AU274" s="142"/>
      <c r="AV274" s="44">
        <f>+($D$274*10%)/12</f>
        <v>43.096250000000005</v>
      </c>
      <c r="AW274" s="44">
        <f t="shared" ref="AW274:BB274" si="471">+($D$274*10%)/12</f>
        <v>43.096250000000005</v>
      </c>
      <c r="AX274" s="44">
        <f t="shared" si="471"/>
        <v>43.096250000000005</v>
      </c>
      <c r="AY274" s="44">
        <f t="shared" si="471"/>
        <v>43.096250000000005</v>
      </c>
      <c r="AZ274" s="44">
        <f t="shared" si="471"/>
        <v>43.096250000000005</v>
      </c>
      <c r="BA274" s="44">
        <f t="shared" si="471"/>
        <v>43.096250000000005</v>
      </c>
      <c r="BB274" s="44">
        <f t="shared" si="471"/>
        <v>43.096250000000005</v>
      </c>
      <c r="BC274" s="44">
        <f t="shared" si="468"/>
        <v>301.67375000000004</v>
      </c>
      <c r="BD274" s="146">
        <f t="shared" si="469"/>
        <v>4869.8762500000003</v>
      </c>
    </row>
    <row r="275" spans="1:56" outlineLevel="1" x14ac:dyDescent="0.25">
      <c r="A275" s="163">
        <v>42907</v>
      </c>
      <c r="B275" s="137" t="s">
        <v>924</v>
      </c>
      <c r="C275" s="161" t="s">
        <v>928</v>
      </c>
      <c r="D275" s="139">
        <v>5170.68</v>
      </c>
      <c r="E275" s="138"/>
      <c r="F275" s="138"/>
      <c r="G275" s="138"/>
      <c r="H275" s="138"/>
      <c r="I275" s="138"/>
      <c r="J275" s="138"/>
      <c r="K275" s="138"/>
      <c r="L275" s="138"/>
      <c r="M275" s="162"/>
      <c r="N275" s="140"/>
      <c r="O275" s="139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39"/>
      <c r="AB275" s="139"/>
      <c r="AC275" s="142"/>
      <c r="AD275" s="142"/>
      <c r="AE275" s="142"/>
      <c r="AF275" s="142"/>
      <c r="AG275" s="142"/>
      <c r="AH275" s="142"/>
      <c r="AI275" s="142"/>
      <c r="AJ275" s="142"/>
      <c r="AK275" s="142"/>
      <c r="AL275" s="142"/>
      <c r="AM275" s="142"/>
      <c r="AN275" s="142"/>
      <c r="AO275" s="142"/>
      <c r="AP275" s="142"/>
      <c r="AQ275" s="142"/>
      <c r="AR275" s="142"/>
      <c r="AS275" s="142"/>
      <c r="AT275" s="142"/>
      <c r="AU275" s="142"/>
      <c r="AV275" s="44">
        <f>+($D$275*10%)/12</f>
        <v>43.089000000000006</v>
      </c>
      <c r="AW275" s="44">
        <f t="shared" ref="AW275:BB275" si="472">+($D$275*10%)/12</f>
        <v>43.089000000000006</v>
      </c>
      <c r="AX275" s="44">
        <f t="shared" si="472"/>
        <v>43.089000000000006</v>
      </c>
      <c r="AY275" s="44">
        <f t="shared" si="472"/>
        <v>43.089000000000006</v>
      </c>
      <c r="AZ275" s="44">
        <f t="shared" si="472"/>
        <v>43.089000000000006</v>
      </c>
      <c r="BA275" s="44">
        <f t="shared" si="472"/>
        <v>43.089000000000006</v>
      </c>
      <c r="BB275" s="44">
        <f t="shared" si="472"/>
        <v>43.089000000000006</v>
      </c>
      <c r="BC275" s="44">
        <f t="shared" si="468"/>
        <v>301.62300000000005</v>
      </c>
      <c r="BD275" s="146">
        <f t="shared" si="469"/>
        <v>4869.0570000000007</v>
      </c>
    </row>
    <row r="276" spans="1:56" outlineLevel="1" x14ac:dyDescent="0.25">
      <c r="A276" s="34">
        <v>42923</v>
      </c>
      <c r="B276" s="35" t="s">
        <v>957</v>
      </c>
      <c r="C276" s="36" t="s">
        <v>956</v>
      </c>
      <c r="D276" s="42">
        <v>4867.99</v>
      </c>
      <c r="E276" s="138"/>
      <c r="F276" s="138"/>
      <c r="G276" s="138"/>
      <c r="H276" s="138"/>
      <c r="I276" s="138"/>
      <c r="J276" s="138"/>
      <c r="K276" s="138"/>
      <c r="L276" s="138"/>
      <c r="M276" s="162"/>
      <c r="N276" s="140"/>
      <c r="O276" s="139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39"/>
      <c r="AB276" s="139"/>
      <c r="AC276" s="142"/>
      <c r="AD276" s="142"/>
      <c r="AE276" s="142"/>
      <c r="AF276" s="142"/>
      <c r="AG276" s="142"/>
      <c r="AH276" s="142"/>
      <c r="AI276" s="142"/>
      <c r="AJ276" s="142"/>
      <c r="AK276" s="142"/>
      <c r="AL276" s="142"/>
      <c r="AM276" s="142"/>
      <c r="AN276" s="142"/>
      <c r="AO276" s="142"/>
      <c r="AP276" s="142"/>
      <c r="AQ276" s="142"/>
      <c r="AR276" s="142"/>
      <c r="AS276" s="142"/>
      <c r="AT276" s="142"/>
      <c r="AU276" s="142"/>
      <c r="AV276" s="142"/>
      <c r="AW276" s="142"/>
      <c r="AX276" s="44">
        <f>+($D$276*10%)/12</f>
        <v>40.566583333333334</v>
      </c>
      <c r="AY276" s="44">
        <f t="shared" ref="AY276:BB276" si="473">+($D$276*10%)/12</f>
        <v>40.566583333333334</v>
      </c>
      <c r="AZ276" s="44">
        <f t="shared" si="473"/>
        <v>40.566583333333334</v>
      </c>
      <c r="BA276" s="44">
        <f t="shared" si="473"/>
        <v>40.566583333333334</v>
      </c>
      <c r="BB276" s="44">
        <f t="shared" si="473"/>
        <v>40.566583333333334</v>
      </c>
      <c r="BC276" s="44">
        <f t="shared" si="468"/>
        <v>202.83291666666668</v>
      </c>
      <c r="BD276" s="146">
        <f t="shared" si="469"/>
        <v>4665.1570833333335</v>
      </c>
    </row>
    <row r="277" spans="1:56" outlineLevel="1" x14ac:dyDescent="0.25">
      <c r="A277" s="34">
        <v>42958</v>
      </c>
      <c r="B277" s="35" t="s">
        <v>976</v>
      </c>
      <c r="C277" s="36" t="s">
        <v>975</v>
      </c>
      <c r="D277" s="42">
        <v>25000</v>
      </c>
      <c r="E277" s="138"/>
      <c r="F277" s="138"/>
      <c r="G277" s="138"/>
      <c r="H277" s="138"/>
      <c r="I277" s="138"/>
      <c r="J277" s="138"/>
      <c r="K277" s="138"/>
      <c r="L277" s="138"/>
      <c r="M277" s="162"/>
      <c r="N277" s="140"/>
      <c r="O277" s="139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39"/>
      <c r="AB277" s="139"/>
      <c r="AC277" s="142"/>
      <c r="AD277" s="142"/>
      <c r="AE277" s="142"/>
      <c r="AF277" s="142"/>
      <c r="AG277" s="142"/>
      <c r="AH277" s="142"/>
      <c r="AI277" s="142"/>
      <c r="AJ277" s="142"/>
      <c r="AK277" s="142"/>
      <c r="AL277" s="142"/>
      <c r="AM277" s="142"/>
      <c r="AN277" s="142"/>
      <c r="AO277" s="142"/>
      <c r="AP277" s="142"/>
      <c r="AQ277" s="142"/>
      <c r="AR277" s="142"/>
      <c r="AS277" s="142"/>
      <c r="AT277" s="142"/>
      <c r="AU277" s="142"/>
      <c r="AV277" s="142"/>
      <c r="AW277" s="142"/>
      <c r="AX277" s="142"/>
      <c r="AY277" s="44">
        <f>+($D$277*10%)/12</f>
        <v>208.33333333333334</v>
      </c>
      <c r="AZ277" s="44">
        <f t="shared" ref="AZ277:BB277" si="474">+($D$277*10%)/12</f>
        <v>208.33333333333334</v>
      </c>
      <c r="BA277" s="44">
        <f t="shared" si="474"/>
        <v>208.33333333333334</v>
      </c>
      <c r="BB277" s="44">
        <f t="shared" si="474"/>
        <v>208.33333333333334</v>
      </c>
      <c r="BC277" s="44">
        <f t="shared" ref="BC277" si="475">+AO277+SUM(AQ277:BB277)</f>
        <v>833.33333333333337</v>
      </c>
      <c r="BD277" s="146">
        <f t="shared" ref="BD277" si="476">+D277-BC277</f>
        <v>24166.666666666668</v>
      </c>
    </row>
    <row r="278" spans="1:56" outlineLevel="1" x14ac:dyDescent="0.25">
      <c r="A278" s="210">
        <v>42969</v>
      </c>
      <c r="B278" s="114" t="s">
        <v>1048</v>
      </c>
      <c r="C278" s="209" t="s">
        <v>858</v>
      </c>
      <c r="D278" s="48">
        <v>25000</v>
      </c>
      <c r="E278" s="138"/>
      <c r="F278" s="138"/>
      <c r="G278" s="138"/>
      <c r="H278" s="138"/>
      <c r="I278" s="138"/>
      <c r="J278" s="138"/>
      <c r="K278" s="138"/>
      <c r="L278" s="138"/>
      <c r="M278" s="162"/>
      <c r="N278" s="140"/>
      <c r="O278" s="139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39"/>
      <c r="AB278" s="139"/>
      <c r="AC278" s="142"/>
      <c r="AD278" s="142"/>
      <c r="AE278" s="142"/>
      <c r="AF278" s="142"/>
      <c r="AG278" s="142"/>
      <c r="AH278" s="142"/>
      <c r="AI278" s="142"/>
      <c r="AJ278" s="142"/>
      <c r="AK278" s="142"/>
      <c r="AL278" s="142"/>
      <c r="AM278" s="142"/>
      <c r="AN278" s="142"/>
      <c r="AO278" s="142"/>
      <c r="AP278" s="142"/>
      <c r="AQ278" s="142"/>
      <c r="AR278" s="142"/>
      <c r="AS278" s="142"/>
      <c r="AT278" s="142"/>
      <c r="AU278" s="142"/>
      <c r="AV278" s="142"/>
      <c r="AW278" s="142"/>
      <c r="AX278" s="142"/>
      <c r="AY278" s="44">
        <f>+($D$278*10%)/12</f>
        <v>208.33333333333334</v>
      </c>
      <c r="AZ278" s="44">
        <f t="shared" ref="AZ278:BB278" si="477">+($D$278*10%)/12</f>
        <v>208.33333333333334</v>
      </c>
      <c r="BA278" s="44">
        <f t="shared" si="477"/>
        <v>208.33333333333334</v>
      </c>
      <c r="BB278" s="44">
        <f t="shared" si="477"/>
        <v>208.33333333333334</v>
      </c>
      <c r="BC278" s="44">
        <f t="shared" ref="BC278:BC279" si="478">+AO278+SUM(AQ278:BB278)</f>
        <v>833.33333333333337</v>
      </c>
      <c r="BD278" s="146">
        <f t="shared" ref="BD278:BD279" si="479">+D278-BC278</f>
        <v>24166.666666666668</v>
      </c>
    </row>
    <row r="279" spans="1:56" outlineLevel="1" x14ac:dyDescent="0.25">
      <c r="A279" s="210">
        <v>42977</v>
      </c>
      <c r="B279" s="114" t="s">
        <v>1051</v>
      </c>
      <c r="C279" s="209" t="s">
        <v>401</v>
      </c>
      <c r="D279" s="48">
        <v>25000</v>
      </c>
      <c r="E279" s="138"/>
      <c r="F279" s="138"/>
      <c r="G279" s="138"/>
      <c r="H279" s="138"/>
      <c r="I279" s="138"/>
      <c r="J279" s="138"/>
      <c r="K279" s="138"/>
      <c r="L279" s="138"/>
      <c r="M279" s="162"/>
      <c r="N279" s="140"/>
      <c r="O279" s="139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39"/>
      <c r="AB279" s="139"/>
      <c r="AC279" s="142"/>
      <c r="AD279" s="142"/>
      <c r="AE279" s="142"/>
      <c r="AF279" s="142"/>
      <c r="AG279" s="142"/>
      <c r="AH279" s="142"/>
      <c r="AI279" s="142"/>
      <c r="AJ279" s="142"/>
      <c r="AK279" s="142"/>
      <c r="AL279" s="142"/>
      <c r="AM279" s="142"/>
      <c r="AN279" s="142"/>
      <c r="AO279" s="142"/>
      <c r="AP279" s="142"/>
      <c r="AQ279" s="142"/>
      <c r="AR279" s="142"/>
      <c r="AS279" s="142"/>
      <c r="AT279" s="142"/>
      <c r="AU279" s="142"/>
      <c r="AV279" s="142"/>
      <c r="AW279" s="142"/>
      <c r="AX279" s="142"/>
      <c r="AY279" s="44">
        <f>+($D$279*10%)/12</f>
        <v>208.33333333333334</v>
      </c>
      <c r="AZ279" s="44">
        <f t="shared" ref="AZ279:BB279" si="480">+($D$279*10%)/12</f>
        <v>208.33333333333334</v>
      </c>
      <c r="BA279" s="44">
        <f t="shared" si="480"/>
        <v>208.33333333333334</v>
      </c>
      <c r="BB279" s="44">
        <f t="shared" si="480"/>
        <v>208.33333333333334</v>
      </c>
      <c r="BC279" s="44">
        <f t="shared" si="478"/>
        <v>833.33333333333337</v>
      </c>
      <c r="BD279" s="146">
        <f t="shared" si="479"/>
        <v>24166.666666666668</v>
      </c>
    </row>
    <row r="280" spans="1:56" outlineLevel="1" x14ac:dyDescent="0.25">
      <c r="A280" s="218">
        <v>39340</v>
      </c>
      <c r="B280" s="114" t="s">
        <v>1071</v>
      </c>
      <c r="C280" s="219" t="s">
        <v>1084</v>
      </c>
      <c r="D280" s="167">
        <v>12931.03</v>
      </c>
      <c r="E280" s="138"/>
      <c r="F280" s="138"/>
      <c r="G280" s="138"/>
      <c r="H280" s="138"/>
      <c r="I280" s="138"/>
      <c r="J280" s="138"/>
      <c r="K280" s="138"/>
      <c r="L280" s="138"/>
      <c r="M280" s="162"/>
      <c r="N280" s="140"/>
      <c r="O280" s="139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39"/>
      <c r="AB280" s="139"/>
      <c r="AC280" s="142"/>
      <c r="AD280" s="142"/>
      <c r="AE280" s="142"/>
      <c r="AF280" s="142"/>
      <c r="AG280" s="142"/>
      <c r="AH280" s="142"/>
      <c r="AI280" s="142"/>
      <c r="AJ280" s="142"/>
      <c r="AK280" s="142"/>
      <c r="AL280" s="142"/>
      <c r="AM280" s="142"/>
      <c r="AN280" s="142"/>
      <c r="AO280" s="142"/>
      <c r="AP280" s="142"/>
      <c r="AQ280" s="142"/>
      <c r="AR280" s="142"/>
      <c r="AS280" s="142"/>
      <c r="AT280" s="142"/>
      <c r="AU280" s="142"/>
      <c r="AV280" s="142"/>
      <c r="AW280" s="142"/>
      <c r="AX280" s="142"/>
      <c r="AY280" s="142"/>
      <c r="AZ280" s="44">
        <f>+($D$280*10%)/12</f>
        <v>107.75858333333333</v>
      </c>
      <c r="BA280" s="44">
        <f t="shared" ref="BA280:BB280" si="481">+($D$280*10%)/12</f>
        <v>107.75858333333333</v>
      </c>
      <c r="BB280" s="44">
        <f t="shared" si="481"/>
        <v>107.75858333333333</v>
      </c>
      <c r="BC280" s="44">
        <f t="shared" ref="BC280" si="482">+AO280+SUM(AQ280:BB280)</f>
        <v>323.27575000000002</v>
      </c>
      <c r="BD280" s="146">
        <f t="shared" ref="BD280" si="483">+D280-BC280</f>
        <v>12607.75425</v>
      </c>
    </row>
    <row r="281" spans="1:56" outlineLevel="1" x14ac:dyDescent="0.25">
      <c r="A281" s="218">
        <v>43000</v>
      </c>
      <c r="B281" s="191" t="s">
        <v>1086</v>
      </c>
      <c r="C281" s="219" t="s">
        <v>1096</v>
      </c>
      <c r="D281" s="167">
        <v>7208</v>
      </c>
      <c r="E281" s="138"/>
      <c r="F281" s="138"/>
      <c r="G281" s="138"/>
      <c r="H281" s="138"/>
      <c r="I281" s="138"/>
      <c r="J281" s="138"/>
      <c r="K281" s="138"/>
      <c r="L281" s="138"/>
      <c r="M281" s="162"/>
      <c r="N281" s="140"/>
      <c r="O281" s="139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39"/>
      <c r="AB281" s="139"/>
      <c r="AC281" s="142"/>
      <c r="AD281" s="142"/>
      <c r="AE281" s="142"/>
      <c r="AF281" s="142"/>
      <c r="AG281" s="142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  <c r="AV281" s="142"/>
      <c r="AW281" s="142"/>
      <c r="AX281" s="142"/>
      <c r="AY281" s="142"/>
      <c r="AZ281" s="44">
        <f>+($D$281*10%)/12</f>
        <v>60.06666666666667</v>
      </c>
      <c r="BA281" s="44">
        <f t="shared" ref="BA281:BB281" si="484">+($D$281*10%)/12</f>
        <v>60.06666666666667</v>
      </c>
      <c r="BB281" s="44">
        <f t="shared" si="484"/>
        <v>60.06666666666667</v>
      </c>
      <c r="BC281" s="44">
        <f t="shared" ref="BC281:BC284" si="485">+AO281+SUM(AQ281:BB281)</f>
        <v>180.20000000000002</v>
      </c>
      <c r="BD281" s="146">
        <f t="shared" ref="BD281:BD284" si="486">+D281-BC281</f>
        <v>7027.8</v>
      </c>
    </row>
    <row r="282" spans="1:56" outlineLevel="1" x14ac:dyDescent="0.25">
      <c r="A282" s="218">
        <v>43005</v>
      </c>
      <c r="B282" s="191" t="s">
        <v>1088</v>
      </c>
      <c r="C282" s="219" t="s">
        <v>1097</v>
      </c>
      <c r="D282" s="167">
        <v>20475.599999999999</v>
      </c>
      <c r="E282" s="138"/>
      <c r="F282" s="138"/>
      <c r="G282" s="138"/>
      <c r="H282" s="138"/>
      <c r="I282" s="138"/>
      <c r="J282" s="138"/>
      <c r="K282" s="138"/>
      <c r="L282" s="138"/>
      <c r="M282" s="162"/>
      <c r="N282" s="140"/>
      <c r="O282" s="139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39"/>
      <c r="AB282" s="139"/>
      <c r="AC282" s="142"/>
      <c r="AD282" s="142"/>
      <c r="AE282" s="142"/>
      <c r="AF282" s="142"/>
      <c r="AG282" s="142"/>
      <c r="AH282" s="142"/>
      <c r="AI282" s="142"/>
      <c r="AJ282" s="142"/>
      <c r="AK282" s="142"/>
      <c r="AL282" s="142"/>
      <c r="AM282" s="142"/>
      <c r="AN282" s="142"/>
      <c r="AO282" s="142"/>
      <c r="AP282" s="142"/>
      <c r="AQ282" s="142"/>
      <c r="AR282" s="142"/>
      <c r="AS282" s="142"/>
      <c r="AT282" s="142"/>
      <c r="AU282" s="142"/>
      <c r="AV282" s="142"/>
      <c r="AW282" s="142"/>
      <c r="AX282" s="142"/>
      <c r="AY282" s="142"/>
      <c r="AZ282" s="44">
        <f>+($D$282*10%)/12</f>
        <v>170.63</v>
      </c>
      <c r="BA282" s="44">
        <f>+($D$282*10%)/12</f>
        <v>170.63</v>
      </c>
      <c r="BB282" s="44">
        <f>+($D$282*10%)/12</f>
        <v>170.63</v>
      </c>
      <c r="BC282" s="44">
        <f t="shared" si="485"/>
        <v>511.89</v>
      </c>
      <c r="BD282" s="146">
        <f t="shared" si="486"/>
        <v>19963.71</v>
      </c>
    </row>
    <row r="283" spans="1:56" outlineLevel="1" x14ac:dyDescent="0.25">
      <c r="A283" s="218">
        <v>43011</v>
      </c>
      <c r="B283" s="191" t="s">
        <v>1091</v>
      </c>
      <c r="C283" s="219" t="s">
        <v>389</v>
      </c>
      <c r="D283" s="167">
        <v>6896.55</v>
      </c>
      <c r="E283" s="138"/>
      <c r="F283" s="138"/>
      <c r="G283" s="138"/>
      <c r="H283" s="138"/>
      <c r="I283" s="138"/>
      <c r="J283" s="138"/>
      <c r="K283" s="138"/>
      <c r="L283" s="138"/>
      <c r="M283" s="162"/>
      <c r="N283" s="140"/>
      <c r="O283" s="139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39"/>
      <c r="AB283" s="139"/>
      <c r="AC283" s="142"/>
      <c r="AD283" s="142"/>
      <c r="AE283" s="142"/>
      <c r="AF283" s="142"/>
      <c r="AG283" s="142"/>
      <c r="AH283" s="142"/>
      <c r="AI283" s="142"/>
      <c r="AJ283" s="142"/>
      <c r="AK283" s="142"/>
      <c r="AL283" s="142"/>
      <c r="AM283" s="142"/>
      <c r="AN283" s="142"/>
      <c r="AO283" s="142"/>
      <c r="AP283" s="142"/>
      <c r="AQ283" s="142"/>
      <c r="AR283" s="142"/>
      <c r="AS283" s="142"/>
      <c r="AT283" s="142"/>
      <c r="AU283" s="142"/>
      <c r="AV283" s="142"/>
      <c r="AW283" s="142"/>
      <c r="AX283" s="142"/>
      <c r="AY283" s="142"/>
      <c r="AZ283" s="142"/>
      <c r="BA283" s="44">
        <f>+($D$283*10%)/12</f>
        <v>57.471250000000005</v>
      </c>
      <c r="BB283" s="44">
        <f>+($D$283*10%)/12</f>
        <v>57.471250000000005</v>
      </c>
      <c r="BC283" s="44">
        <f t="shared" si="485"/>
        <v>114.94250000000001</v>
      </c>
      <c r="BD283" s="146">
        <f t="shared" si="486"/>
        <v>6781.6075000000001</v>
      </c>
    </row>
    <row r="284" spans="1:56" outlineLevel="1" x14ac:dyDescent="0.25">
      <c r="A284" s="218">
        <v>43019</v>
      </c>
      <c r="B284" s="191" t="s">
        <v>1094</v>
      </c>
      <c r="C284" s="219" t="s">
        <v>1098</v>
      </c>
      <c r="D284" s="167">
        <v>12330</v>
      </c>
      <c r="E284" s="138"/>
      <c r="F284" s="138"/>
      <c r="G284" s="138"/>
      <c r="H284" s="138"/>
      <c r="I284" s="138"/>
      <c r="J284" s="138"/>
      <c r="K284" s="138"/>
      <c r="L284" s="138"/>
      <c r="M284" s="162"/>
      <c r="N284" s="140"/>
      <c r="O284" s="139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39"/>
      <c r="AB284" s="139"/>
      <c r="AC284" s="142"/>
      <c r="AD284" s="142"/>
      <c r="AE284" s="142"/>
      <c r="AF284" s="142"/>
      <c r="AG284" s="142"/>
      <c r="AH284" s="142"/>
      <c r="AI284" s="142"/>
      <c r="AJ284" s="142"/>
      <c r="AK284" s="142"/>
      <c r="AL284" s="142"/>
      <c r="AM284" s="142"/>
      <c r="AN284" s="142"/>
      <c r="AO284" s="142"/>
      <c r="AP284" s="142"/>
      <c r="AQ284" s="142"/>
      <c r="AR284" s="142"/>
      <c r="AS284" s="142"/>
      <c r="AT284" s="142"/>
      <c r="AU284" s="142"/>
      <c r="AV284" s="142"/>
      <c r="AW284" s="142"/>
      <c r="AX284" s="142"/>
      <c r="AY284" s="142"/>
      <c r="AZ284" s="142"/>
      <c r="BA284" s="44">
        <f>+($D$284*10%)/12</f>
        <v>102.75</v>
      </c>
      <c r="BB284" s="44">
        <f>+($D$284*10%)/12</f>
        <v>102.75</v>
      </c>
      <c r="BC284" s="44">
        <f t="shared" si="485"/>
        <v>205.5</v>
      </c>
      <c r="BD284" s="146">
        <f t="shared" si="486"/>
        <v>12124.5</v>
      </c>
    </row>
    <row r="285" spans="1:56" outlineLevel="1" x14ac:dyDescent="0.25">
      <c r="A285" s="218">
        <v>43069</v>
      </c>
      <c r="B285" s="191" t="s">
        <v>1143</v>
      </c>
      <c r="C285" s="219" t="s">
        <v>858</v>
      </c>
      <c r="D285" s="167">
        <v>88512.65</v>
      </c>
      <c r="E285" s="138"/>
      <c r="F285" s="138"/>
      <c r="G285" s="138"/>
      <c r="H285" s="138"/>
      <c r="I285" s="138"/>
      <c r="J285" s="138"/>
      <c r="K285" s="138"/>
      <c r="L285" s="138"/>
      <c r="M285" s="162"/>
      <c r="N285" s="140"/>
      <c r="O285" s="139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39"/>
      <c r="AB285" s="139"/>
      <c r="AC285" s="142"/>
      <c r="AD285" s="142"/>
      <c r="AE285" s="142"/>
      <c r="AF285" s="142"/>
      <c r="AG285" s="142"/>
      <c r="AH285" s="142"/>
      <c r="AI285" s="142"/>
      <c r="AJ285" s="142"/>
      <c r="AK285" s="142"/>
      <c r="AL285" s="142"/>
      <c r="AM285" s="142"/>
      <c r="AN285" s="142"/>
      <c r="AO285" s="142"/>
      <c r="AP285" s="142"/>
      <c r="AQ285" s="142"/>
      <c r="AR285" s="142"/>
      <c r="AS285" s="142"/>
      <c r="AT285" s="142"/>
      <c r="AU285" s="142"/>
      <c r="AV285" s="142"/>
      <c r="AW285" s="142"/>
      <c r="AX285" s="142"/>
      <c r="AY285" s="142"/>
      <c r="AZ285" s="142"/>
      <c r="BA285" s="142"/>
      <c r="BB285" s="44">
        <f>+($D$285*10%)/12</f>
        <v>737.60541666666666</v>
      </c>
      <c r="BC285" s="44">
        <f t="shared" ref="BC285:BC287" si="487">+AO285+SUM(AQ285:BB285)</f>
        <v>737.60541666666666</v>
      </c>
      <c r="BD285" s="146">
        <f t="shared" ref="BD285:BD287" si="488">+D285-BC285</f>
        <v>87775.044583333321</v>
      </c>
    </row>
    <row r="286" spans="1:56" outlineLevel="1" x14ac:dyDescent="0.25">
      <c r="A286" s="218">
        <v>43069</v>
      </c>
      <c r="B286" s="191" t="s">
        <v>1144</v>
      </c>
      <c r="C286" s="219" t="s">
        <v>1146</v>
      </c>
      <c r="D286" s="167">
        <v>25400</v>
      </c>
      <c r="E286" s="138"/>
      <c r="F286" s="138"/>
      <c r="G286" s="138"/>
      <c r="H286" s="138"/>
      <c r="I286" s="138"/>
      <c r="J286" s="138"/>
      <c r="K286" s="138"/>
      <c r="L286" s="138"/>
      <c r="M286" s="162"/>
      <c r="N286" s="140"/>
      <c r="O286" s="139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39"/>
      <c r="AB286" s="139"/>
      <c r="AC286" s="142"/>
      <c r="AD286" s="142"/>
      <c r="AE286" s="142"/>
      <c r="AF286" s="142"/>
      <c r="AG286" s="142"/>
      <c r="AH286" s="142"/>
      <c r="AI286" s="142"/>
      <c r="AJ286" s="142"/>
      <c r="AK286" s="142"/>
      <c r="AL286" s="142"/>
      <c r="AM286" s="142"/>
      <c r="AN286" s="142"/>
      <c r="AO286" s="142"/>
      <c r="AP286" s="142"/>
      <c r="AQ286" s="142"/>
      <c r="AR286" s="142"/>
      <c r="AS286" s="142"/>
      <c r="AT286" s="142"/>
      <c r="AU286" s="142"/>
      <c r="AV286" s="142"/>
      <c r="AW286" s="142"/>
      <c r="AX286" s="142"/>
      <c r="AY286" s="142"/>
      <c r="AZ286" s="142"/>
      <c r="BA286" s="142"/>
      <c r="BB286" s="44">
        <f>+($D$286*10%)/12</f>
        <v>211.66666666666666</v>
      </c>
      <c r="BC286" s="44">
        <f t="shared" si="487"/>
        <v>211.66666666666666</v>
      </c>
      <c r="BD286" s="146">
        <f t="shared" si="488"/>
        <v>25188.333333333332</v>
      </c>
    </row>
    <row r="287" spans="1:56" outlineLevel="1" x14ac:dyDescent="0.25">
      <c r="A287" s="218">
        <v>43069</v>
      </c>
      <c r="B287" s="191" t="s">
        <v>1145</v>
      </c>
      <c r="C287" s="219" t="s">
        <v>1147</v>
      </c>
      <c r="D287" s="167">
        <v>3780</v>
      </c>
      <c r="E287" s="138"/>
      <c r="F287" s="138"/>
      <c r="G287" s="138"/>
      <c r="H287" s="138"/>
      <c r="I287" s="138"/>
      <c r="J287" s="138"/>
      <c r="K287" s="138"/>
      <c r="L287" s="138"/>
      <c r="M287" s="162"/>
      <c r="N287" s="140"/>
      <c r="O287" s="139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39"/>
      <c r="AB287" s="139"/>
      <c r="AC287" s="142"/>
      <c r="AD287" s="142"/>
      <c r="AE287" s="142"/>
      <c r="AF287" s="142"/>
      <c r="AG287" s="142"/>
      <c r="AH287" s="142"/>
      <c r="AI287" s="142"/>
      <c r="AJ287" s="142"/>
      <c r="AK287" s="142"/>
      <c r="AL287" s="142"/>
      <c r="AM287" s="142"/>
      <c r="AN287" s="142"/>
      <c r="AO287" s="142"/>
      <c r="AP287" s="142"/>
      <c r="AQ287" s="142"/>
      <c r="AR287" s="142"/>
      <c r="AS287" s="142"/>
      <c r="AT287" s="142"/>
      <c r="AU287" s="142"/>
      <c r="AV287" s="142"/>
      <c r="AW287" s="142"/>
      <c r="AX287" s="142"/>
      <c r="AY287" s="142"/>
      <c r="AZ287" s="142"/>
      <c r="BA287" s="142"/>
      <c r="BB287" s="44">
        <f>+($D$287*10%)/12</f>
        <v>31.5</v>
      </c>
      <c r="BC287" s="44">
        <f t="shared" si="487"/>
        <v>31.5</v>
      </c>
      <c r="BD287" s="146">
        <f t="shared" si="488"/>
        <v>3748.5</v>
      </c>
    </row>
    <row r="288" spans="1:56" outlineLevel="1" x14ac:dyDescent="0.25">
      <c r="A288" s="218">
        <v>43085</v>
      </c>
      <c r="B288" s="191" t="s">
        <v>1153</v>
      </c>
      <c r="C288" s="219" t="s">
        <v>1047</v>
      </c>
      <c r="D288" s="167">
        <v>34482.76</v>
      </c>
      <c r="E288" s="138"/>
      <c r="F288" s="138"/>
      <c r="G288" s="138"/>
      <c r="H288" s="138"/>
      <c r="I288" s="138"/>
      <c r="J288" s="138"/>
      <c r="K288" s="138"/>
      <c r="L288" s="138"/>
      <c r="M288" s="162"/>
      <c r="N288" s="140"/>
      <c r="O288" s="139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39"/>
      <c r="AB288" s="139"/>
      <c r="AC288" s="142"/>
      <c r="AD288" s="142"/>
      <c r="AE288" s="142"/>
      <c r="AF288" s="142"/>
      <c r="AG288" s="142"/>
      <c r="AH288" s="142"/>
      <c r="AI288" s="142"/>
      <c r="AJ288" s="142"/>
      <c r="AK288" s="142"/>
      <c r="AL288" s="142"/>
      <c r="AM288" s="142"/>
      <c r="AN288" s="142"/>
      <c r="AO288" s="142"/>
      <c r="AP288" s="142"/>
      <c r="AQ288" s="142"/>
      <c r="AR288" s="142"/>
      <c r="AS288" s="142"/>
      <c r="AT288" s="142"/>
      <c r="AU288" s="142"/>
      <c r="AV288" s="142"/>
      <c r="AW288" s="142"/>
      <c r="AX288" s="142"/>
      <c r="AY288" s="142"/>
      <c r="AZ288" s="142"/>
      <c r="BA288" s="142"/>
      <c r="BB288" s="142"/>
      <c r="BC288" s="44">
        <f t="shared" ref="BC288" si="489">+AO288+SUM(AQ288:BB288)</f>
        <v>0</v>
      </c>
      <c r="BD288" s="146">
        <f t="shared" ref="BD288" si="490">+D288-BC288</f>
        <v>34482.76</v>
      </c>
    </row>
    <row r="289" spans="1:56" ht="15.75" outlineLevel="1" thickBot="1" x14ac:dyDescent="0.3">
      <c r="A289" s="148"/>
      <c r="B289" s="49"/>
      <c r="C289" s="50"/>
      <c r="D289" s="86"/>
      <c r="E289" s="51"/>
      <c r="F289" s="51"/>
      <c r="G289" s="51"/>
      <c r="H289" s="51"/>
      <c r="I289" s="51"/>
      <c r="J289" s="51"/>
      <c r="K289" s="51"/>
      <c r="L289" s="51"/>
      <c r="M289" s="53"/>
      <c r="N289" s="52"/>
      <c r="O289" s="86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86"/>
      <c r="AB289" s="86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>
        <f>+($D$289*10%)/12</f>
        <v>0</v>
      </c>
      <c r="AO289" s="55">
        <f t="shared" si="434"/>
        <v>0</v>
      </c>
      <c r="AP289" s="55">
        <f t="shared" si="430"/>
        <v>0</v>
      </c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149"/>
    </row>
    <row r="290" spans="1:56" x14ac:dyDescent="0.25">
      <c r="A290" s="89"/>
      <c r="B290" s="5"/>
      <c r="C290" s="2"/>
      <c r="D290" s="60"/>
      <c r="E290" s="58"/>
      <c r="F290" s="58"/>
      <c r="G290" s="58"/>
      <c r="H290" s="58"/>
      <c r="I290" s="58"/>
      <c r="J290" s="58"/>
      <c r="K290" s="58"/>
      <c r="L290" s="58"/>
      <c r="M290" s="59"/>
      <c r="N290" s="57"/>
      <c r="O290" s="60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60"/>
      <c r="AB290" s="60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>
        <f t="shared" ref="AQ290:BD290" si="491">+SUM(AQ208:AQ289)</f>
        <v>8489.4841666666671</v>
      </c>
      <c r="AR290" s="61">
        <f t="shared" si="491"/>
        <v>8840.70975</v>
      </c>
      <c r="AS290" s="61">
        <f t="shared" si="491"/>
        <v>8199.0430833333339</v>
      </c>
      <c r="AT290" s="61">
        <f t="shared" si="491"/>
        <v>10940.717083333335</v>
      </c>
      <c r="AU290" s="61">
        <f t="shared" si="491"/>
        <v>12127.625</v>
      </c>
      <c r="AV290" s="61">
        <f t="shared" si="491"/>
        <v>12193.120583333335</v>
      </c>
      <c r="AW290" s="61">
        <f t="shared" si="491"/>
        <v>12193.120583333335</v>
      </c>
      <c r="AX290" s="61">
        <f t="shared" si="491"/>
        <v>12206.353833333334</v>
      </c>
      <c r="AY290" s="61">
        <f t="shared" si="491"/>
        <v>12831.353833333336</v>
      </c>
      <c r="AZ290" s="61">
        <f t="shared" si="491"/>
        <v>13056.394750000003</v>
      </c>
      <c r="BA290" s="61">
        <f t="shared" si="491"/>
        <v>13216.616000000004</v>
      </c>
      <c r="BB290" s="61">
        <f t="shared" si="491"/>
        <v>13972.767916666671</v>
      </c>
      <c r="BC290" s="61">
        <f t="shared" si="491"/>
        <v>555002.58816666703</v>
      </c>
      <c r="BD290" s="61">
        <f t="shared" si="491"/>
        <v>1310146.1218333333</v>
      </c>
    </row>
    <row r="291" spans="1:56" x14ac:dyDescent="0.25">
      <c r="A291" s="103"/>
      <c r="B291" s="5"/>
      <c r="C291" s="65" t="s">
        <v>406</v>
      </c>
      <c r="D291" s="104">
        <f>+SUM(D190:D290)</f>
        <v>2932247.09</v>
      </c>
      <c r="E291" s="70">
        <f t="shared" ref="E291:Y291" si="492">+SUM(E191:E290)</f>
        <v>65237.896083333319</v>
      </c>
      <c r="F291" s="70">
        <f t="shared" si="492"/>
        <v>181379.52574999997</v>
      </c>
      <c r="G291" s="70">
        <f t="shared" si="492"/>
        <v>310364.46691666666</v>
      </c>
      <c r="H291" s="70">
        <f t="shared" si="492"/>
        <v>442905.32158333331</v>
      </c>
      <c r="I291" s="70">
        <f t="shared" si="492"/>
        <v>579808.14849999989</v>
      </c>
      <c r="J291" s="70">
        <f t="shared" si="492"/>
        <v>718363.57650000008</v>
      </c>
      <c r="K291" s="70">
        <f t="shared" si="492"/>
        <v>862943.51374999993</v>
      </c>
      <c r="L291" s="70">
        <f t="shared" si="492"/>
        <v>1010725.3919166664</v>
      </c>
      <c r="M291" s="70">
        <f t="shared" si="492"/>
        <v>1166390.8179166666</v>
      </c>
      <c r="N291" s="70">
        <f t="shared" si="492"/>
        <v>619617.55399999977</v>
      </c>
      <c r="O291" s="70">
        <f t="shared" si="492"/>
        <v>13679.857749999996</v>
      </c>
      <c r="P291" s="70">
        <f t="shared" si="492"/>
        <v>14055.216916666663</v>
      </c>
      <c r="Q291" s="70">
        <f t="shared" si="492"/>
        <v>14773.607749999996</v>
      </c>
      <c r="R291" s="70">
        <f t="shared" si="492"/>
        <v>14773.607749999996</v>
      </c>
      <c r="S291" s="70">
        <f t="shared" si="492"/>
        <v>16165.407083333328</v>
      </c>
      <c r="T291" s="70">
        <f t="shared" si="492"/>
        <v>16165.407083333328</v>
      </c>
      <c r="U291" s="70">
        <f t="shared" si="492"/>
        <v>16165.407083333328</v>
      </c>
      <c r="V291" s="70">
        <f t="shared" si="492"/>
        <v>16165.407083333328</v>
      </c>
      <c r="W291" s="70">
        <f t="shared" si="492"/>
        <v>16165.407083333328</v>
      </c>
      <c r="X291" s="70">
        <f t="shared" si="492"/>
        <v>16278.462666666661</v>
      </c>
      <c r="Y291" s="70">
        <f t="shared" si="492"/>
        <v>16278.462666666661</v>
      </c>
      <c r="Z291" s="70">
        <v>16996.853499999997</v>
      </c>
      <c r="AA291" s="70">
        <f t="shared" ref="AA291:AN291" si="493">+SUM(AA191:AA290)</f>
        <v>1353325.8015000008</v>
      </c>
      <c r="AB291" s="58">
        <f t="shared" si="493"/>
        <v>602190.17866666708</v>
      </c>
      <c r="AC291" s="58">
        <f t="shared" si="493"/>
        <v>16278.462666666661</v>
      </c>
      <c r="AD291" s="58">
        <f t="shared" si="493"/>
        <v>16278.462666666661</v>
      </c>
      <c r="AE291" s="58">
        <f t="shared" si="493"/>
        <v>13306.215166666663</v>
      </c>
      <c r="AF291" s="58">
        <f t="shared" si="493"/>
        <v>12556.215166666667</v>
      </c>
      <c r="AG291" s="58">
        <f t="shared" si="493"/>
        <v>10240.149500000001</v>
      </c>
      <c r="AH291" s="58">
        <f t="shared" si="493"/>
        <v>9216.7038333333312</v>
      </c>
      <c r="AI291" s="58">
        <f t="shared" si="493"/>
        <v>9067.2900833333315</v>
      </c>
      <c r="AJ291" s="58">
        <f t="shared" si="493"/>
        <v>9067.2900833333315</v>
      </c>
      <c r="AK291" s="61">
        <f t="shared" si="493"/>
        <v>9067.2900833333315</v>
      </c>
      <c r="AL291" s="61">
        <f t="shared" si="493"/>
        <v>9098.9567499999976</v>
      </c>
      <c r="AM291" s="61">
        <f t="shared" si="493"/>
        <v>9098.9567499999976</v>
      </c>
      <c r="AN291" s="61">
        <f t="shared" si="493"/>
        <v>8130.297333333333</v>
      </c>
      <c r="AO291" s="58"/>
      <c r="AP291" s="58"/>
    </row>
    <row r="292" spans="1:56" ht="15.75" thickBot="1" x14ac:dyDescent="0.3">
      <c r="A292" s="67"/>
      <c r="B292" s="2"/>
      <c r="C292" s="65" t="s">
        <v>133</v>
      </c>
      <c r="D292" s="105">
        <v>2932247.12</v>
      </c>
      <c r="E292" s="70">
        <v>65237.919999999998</v>
      </c>
      <c r="F292" s="70">
        <v>181379.53</v>
      </c>
      <c r="G292" s="70">
        <v>310518.96999999997</v>
      </c>
      <c r="H292" s="70">
        <v>442905.32</v>
      </c>
      <c r="I292" s="70">
        <v>579808.15</v>
      </c>
      <c r="J292" s="70">
        <v>718363.57</v>
      </c>
      <c r="K292" s="70">
        <v>862943.51</v>
      </c>
      <c r="L292" s="70">
        <v>1010725.39</v>
      </c>
      <c r="M292" s="71">
        <v>1166381.08</v>
      </c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>
        <v>1353325.8</v>
      </c>
      <c r="AB292" s="59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</row>
    <row r="293" spans="1:56" ht="15.75" thickTop="1" x14ac:dyDescent="0.25">
      <c r="A293" s="64"/>
      <c r="B293" s="2"/>
      <c r="C293" s="68" t="s">
        <v>134</v>
      </c>
      <c r="D293" s="70">
        <f>+D291-D292</f>
        <v>-3.0000000260770321E-2</v>
      </c>
      <c r="E293" s="70">
        <f>+E291-E292</f>
        <v>-2.3916666679724585E-2</v>
      </c>
      <c r="F293" s="70">
        <f t="shared" ref="F293:M293" si="494">+F291-F292</f>
        <v>-4.2500000272411853E-3</v>
      </c>
      <c r="G293" s="70">
        <f t="shared" si="494"/>
        <v>-154.50308333331486</v>
      </c>
      <c r="H293" s="70">
        <f t="shared" si="494"/>
        <v>1.5833333018235862E-3</v>
      </c>
      <c r="I293" s="70">
        <f t="shared" si="494"/>
        <v>-1.5000001294538379E-3</v>
      </c>
      <c r="J293" s="70">
        <f t="shared" si="494"/>
        <v>6.5000001341104507E-3</v>
      </c>
      <c r="K293" s="70">
        <f t="shared" si="494"/>
        <v>3.7499999161809683E-3</v>
      </c>
      <c r="L293" s="70">
        <f t="shared" si="494"/>
        <v>1.916666398756206E-3</v>
      </c>
      <c r="M293" s="70">
        <f t="shared" si="494"/>
        <v>9.7379166665486991</v>
      </c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>
        <f>+AA291-AA292</f>
        <v>1.500000711530447E-3</v>
      </c>
      <c r="AB293" s="59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</row>
    <row r="294" spans="1:56" ht="15.75" thickBot="1" x14ac:dyDescent="0.3">
      <c r="A294" s="56"/>
      <c r="B294" s="5"/>
      <c r="C294" s="5"/>
      <c r="D294" s="4"/>
      <c r="E294" s="4"/>
      <c r="F294" s="3"/>
      <c r="G294" s="4"/>
      <c r="H294" s="4"/>
      <c r="I294" s="106"/>
      <c r="J294" s="106"/>
      <c r="K294" s="106"/>
      <c r="L294" s="4"/>
      <c r="M294" s="2"/>
      <c r="N294" s="5"/>
      <c r="AC294" s="61"/>
    </row>
    <row r="295" spans="1:56" ht="15.75" thickBot="1" x14ac:dyDescent="0.3">
      <c r="A295" s="15" t="s">
        <v>407</v>
      </c>
      <c r="B295" s="98"/>
      <c r="C295" s="98" t="s">
        <v>849</v>
      </c>
      <c r="D295" s="73">
        <v>0.25</v>
      </c>
      <c r="E295" s="11" t="s">
        <v>137</v>
      </c>
      <c r="F295" s="17" t="s">
        <v>138</v>
      </c>
      <c r="G295" s="11" t="s">
        <v>139</v>
      </c>
      <c r="H295" s="17" t="s">
        <v>140</v>
      </c>
      <c r="I295" s="11" t="s">
        <v>141</v>
      </c>
      <c r="J295" s="11" t="s">
        <v>142</v>
      </c>
      <c r="K295" s="11" t="s">
        <v>143</v>
      </c>
      <c r="L295" s="11" t="s">
        <v>7</v>
      </c>
      <c r="M295" s="11" t="s">
        <v>8</v>
      </c>
      <c r="N295" s="74" t="s">
        <v>9</v>
      </c>
      <c r="O295" s="75">
        <v>41275</v>
      </c>
      <c r="P295" s="76">
        <v>41306</v>
      </c>
      <c r="Q295" s="75">
        <v>41334</v>
      </c>
      <c r="R295" s="76">
        <v>41365</v>
      </c>
      <c r="S295" s="75">
        <v>41395</v>
      </c>
      <c r="T295" s="76">
        <v>41426</v>
      </c>
      <c r="U295" s="76">
        <v>41456</v>
      </c>
      <c r="V295" s="76">
        <v>41487</v>
      </c>
      <c r="W295" s="76">
        <v>41518</v>
      </c>
      <c r="X295" s="76">
        <v>41548</v>
      </c>
      <c r="Y295" s="76">
        <v>41579</v>
      </c>
      <c r="Z295" s="76">
        <v>41609</v>
      </c>
      <c r="AA295" s="11" t="s">
        <v>22</v>
      </c>
      <c r="AB295" s="77" t="s">
        <v>9</v>
      </c>
      <c r="AC295" s="13" t="s">
        <v>10</v>
      </c>
      <c r="AD295" s="13" t="s">
        <v>11</v>
      </c>
      <c r="AE295" s="13" t="s">
        <v>12</v>
      </c>
      <c r="AF295" s="13" t="s">
        <v>13</v>
      </c>
      <c r="AG295" s="13" t="s">
        <v>14</v>
      </c>
      <c r="AH295" s="13" t="s">
        <v>15</v>
      </c>
      <c r="AI295" s="13" t="s">
        <v>16</v>
      </c>
      <c r="AJ295" s="13" t="s">
        <v>17</v>
      </c>
      <c r="AK295" s="13" t="s">
        <v>18</v>
      </c>
      <c r="AL295" s="13" t="s">
        <v>19</v>
      </c>
      <c r="AM295" s="13" t="s">
        <v>20</v>
      </c>
      <c r="AN295" s="13" t="s">
        <v>21</v>
      </c>
      <c r="AO295" s="20" t="s">
        <v>144</v>
      </c>
      <c r="AP295" s="14" t="s">
        <v>9</v>
      </c>
      <c r="AQ295" s="13" t="s">
        <v>10</v>
      </c>
      <c r="AR295" s="13" t="s">
        <v>11</v>
      </c>
      <c r="AS295" s="13" t="s">
        <v>12</v>
      </c>
      <c r="AT295" s="13" t="s">
        <v>13</v>
      </c>
      <c r="AU295" s="13" t="s">
        <v>14</v>
      </c>
      <c r="AV295" s="13" t="s">
        <v>15</v>
      </c>
      <c r="AW295" s="13" t="s">
        <v>16</v>
      </c>
      <c r="AX295" s="13" t="s">
        <v>17</v>
      </c>
      <c r="AY295" s="13" t="s">
        <v>18</v>
      </c>
      <c r="AZ295" s="13" t="s">
        <v>19</v>
      </c>
      <c r="BA295" s="13" t="s">
        <v>20</v>
      </c>
      <c r="BB295" s="13" t="s">
        <v>21</v>
      </c>
      <c r="BC295" s="14" t="s">
        <v>6</v>
      </c>
      <c r="BD295" s="14" t="s">
        <v>9</v>
      </c>
    </row>
    <row r="296" spans="1:56" ht="15.75" outlineLevel="1" thickBot="1" x14ac:dyDescent="0.3">
      <c r="A296" s="150">
        <v>42754</v>
      </c>
      <c r="B296" s="151" t="s">
        <v>713</v>
      </c>
      <c r="C296" s="151" t="s">
        <v>850</v>
      </c>
      <c r="D296" s="152">
        <v>625000</v>
      </c>
      <c r="E296" s="152">
        <v>2393.2181249999999</v>
      </c>
      <c r="F296" s="152">
        <v>5584.1756249999999</v>
      </c>
      <c r="G296" s="152">
        <v>8775.1331249999985</v>
      </c>
      <c r="H296" s="152">
        <v>11966.090624999988</v>
      </c>
      <c r="I296" s="152">
        <v>12763.83</v>
      </c>
      <c r="J296" s="152">
        <v>12763.83</v>
      </c>
      <c r="K296" s="152">
        <v>12763.83</v>
      </c>
      <c r="L296" s="152"/>
      <c r="M296" s="153"/>
      <c r="N296" s="153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54"/>
      <c r="AF296" s="154"/>
      <c r="AG296" s="154"/>
      <c r="AH296" s="154"/>
      <c r="AI296" s="154"/>
      <c r="AJ296" s="154"/>
      <c r="AK296" s="154"/>
      <c r="AL296" s="154"/>
      <c r="AM296" s="154"/>
      <c r="AN296" s="154"/>
      <c r="AO296" s="154">
        <v>0</v>
      </c>
      <c r="AP296" s="154">
        <v>0</v>
      </c>
      <c r="AQ296" s="154">
        <v>0</v>
      </c>
      <c r="AR296" s="154"/>
      <c r="AS296" s="154">
        <f t="shared" ref="AS296:BB296" si="495">+($D$296*25%)/12</f>
        <v>13020.833333333334</v>
      </c>
      <c r="AT296" s="154">
        <f t="shared" si="495"/>
        <v>13020.833333333334</v>
      </c>
      <c r="AU296" s="154">
        <f t="shared" si="495"/>
        <v>13020.833333333334</v>
      </c>
      <c r="AV296" s="154">
        <f t="shared" si="495"/>
        <v>13020.833333333334</v>
      </c>
      <c r="AW296" s="154">
        <f t="shared" si="495"/>
        <v>13020.833333333334</v>
      </c>
      <c r="AX296" s="154">
        <f t="shared" si="495"/>
        <v>13020.833333333334</v>
      </c>
      <c r="AY296" s="154">
        <f t="shared" si="495"/>
        <v>13020.833333333334</v>
      </c>
      <c r="AZ296" s="154">
        <f t="shared" si="495"/>
        <v>13020.833333333334</v>
      </c>
      <c r="BA296" s="154">
        <f t="shared" si="495"/>
        <v>13020.833333333334</v>
      </c>
      <c r="BB296" s="154">
        <f t="shared" si="495"/>
        <v>13020.833333333334</v>
      </c>
      <c r="BC296" s="154">
        <f>+AO296+SUM(AQ296:BB296)</f>
        <v>130208.33333333331</v>
      </c>
      <c r="BD296" s="155">
        <f>+D296-BC296</f>
        <v>494791.66666666669</v>
      </c>
    </row>
    <row r="297" spans="1:56" x14ac:dyDescent="0.25">
      <c r="A297" s="56"/>
      <c r="B297" s="5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107"/>
      <c r="N297" s="107"/>
      <c r="AC297" s="61"/>
      <c r="AQ297" s="61">
        <f>+AQ296</f>
        <v>0</v>
      </c>
      <c r="AR297" s="61">
        <f>+AR296</f>
        <v>0</v>
      </c>
      <c r="AS297" s="61">
        <f t="shared" ref="AS297:BD297" si="496">+AS296</f>
        <v>13020.833333333334</v>
      </c>
      <c r="AT297" s="61">
        <f t="shared" si="496"/>
        <v>13020.833333333334</v>
      </c>
      <c r="AU297" s="61">
        <f t="shared" si="496"/>
        <v>13020.833333333334</v>
      </c>
      <c r="AV297" s="61">
        <f t="shared" si="496"/>
        <v>13020.833333333334</v>
      </c>
      <c r="AW297" s="61">
        <f t="shared" si="496"/>
        <v>13020.833333333334</v>
      </c>
      <c r="AX297" s="61">
        <f t="shared" si="496"/>
        <v>13020.833333333334</v>
      </c>
      <c r="AY297" s="61">
        <f t="shared" si="496"/>
        <v>13020.833333333334</v>
      </c>
      <c r="AZ297" s="61">
        <f t="shared" si="496"/>
        <v>13020.833333333334</v>
      </c>
      <c r="BA297" s="61">
        <f t="shared" si="496"/>
        <v>13020.833333333334</v>
      </c>
      <c r="BB297" s="61">
        <f t="shared" si="496"/>
        <v>13020.833333333334</v>
      </c>
      <c r="BC297" s="61">
        <f t="shared" si="496"/>
        <v>130208.33333333331</v>
      </c>
      <c r="BD297" s="61">
        <f t="shared" si="496"/>
        <v>494791.66666666669</v>
      </c>
    </row>
    <row r="298" spans="1:56" x14ac:dyDescent="0.25">
      <c r="A298" s="56"/>
      <c r="B298" s="5"/>
      <c r="C298" s="65" t="s">
        <v>851</v>
      </c>
      <c r="D298" s="158">
        <f>+D296</f>
        <v>625000</v>
      </c>
      <c r="E298" s="2"/>
      <c r="F298" s="4"/>
      <c r="G298" s="4"/>
      <c r="H298" s="4"/>
      <c r="I298" s="4"/>
      <c r="J298" s="4"/>
      <c r="K298" s="4"/>
      <c r="L298" s="4"/>
      <c r="M298" s="107"/>
      <c r="N298" s="107"/>
    </row>
    <row r="299" spans="1:56" ht="15.75" thickBot="1" x14ac:dyDescent="0.3">
      <c r="A299" s="108"/>
      <c r="B299" s="109"/>
      <c r="C299" s="65" t="s">
        <v>133</v>
      </c>
      <c r="D299" s="159">
        <v>625000</v>
      </c>
      <c r="E299" s="110"/>
      <c r="F299" s="97"/>
      <c r="G299" s="97"/>
      <c r="H299" s="97"/>
      <c r="I299" s="97">
        <v>24062.5</v>
      </c>
      <c r="J299" s="97">
        <v>50312.5</v>
      </c>
      <c r="K299" s="4">
        <v>50312.5</v>
      </c>
      <c r="L299" s="4"/>
      <c r="M299" s="107"/>
      <c r="N299" s="107"/>
    </row>
    <row r="300" spans="1:56" ht="15.75" thickTop="1" x14ac:dyDescent="0.25">
      <c r="A300" s="108"/>
      <c r="B300" s="109"/>
      <c r="C300" s="68" t="s">
        <v>134</v>
      </c>
      <c r="D300" s="4">
        <f>+D298-D299</f>
        <v>0</v>
      </c>
      <c r="E300" s="110"/>
      <c r="F300" s="97"/>
      <c r="G300" s="97"/>
      <c r="H300" s="97"/>
      <c r="I300" s="97"/>
      <c r="J300" s="97"/>
      <c r="K300" s="4"/>
      <c r="L300" s="4"/>
      <c r="M300" s="107"/>
      <c r="N300" s="107"/>
    </row>
    <row r="301" spans="1:56" ht="15.75" thickBot="1" x14ac:dyDescent="0.3">
      <c r="A301" s="56"/>
      <c r="B301" s="5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107"/>
      <c r="N301" s="107"/>
      <c r="O301" s="72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5"/>
      <c r="AB301" s="5"/>
      <c r="AC301" s="5"/>
    </row>
    <row r="302" spans="1:56" ht="15.75" thickBot="1" x14ac:dyDescent="0.3">
      <c r="A302" s="15" t="s">
        <v>408</v>
      </c>
      <c r="B302" s="15"/>
      <c r="C302" s="111" t="s">
        <v>409</v>
      </c>
      <c r="D302" s="73">
        <v>0.05</v>
      </c>
      <c r="E302" s="11" t="s">
        <v>137</v>
      </c>
      <c r="F302" s="17" t="s">
        <v>138</v>
      </c>
      <c r="G302" s="11" t="s">
        <v>139</v>
      </c>
      <c r="H302" s="17" t="s">
        <v>140</v>
      </c>
      <c r="I302" s="11" t="s">
        <v>141</v>
      </c>
      <c r="J302" s="11" t="s">
        <v>142</v>
      </c>
      <c r="K302" s="11" t="s">
        <v>143</v>
      </c>
      <c r="L302" s="11" t="s">
        <v>7</v>
      </c>
      <c r="M302" s="11" t="s">
        <v>8</v>
      </c>
      <c r="N302" s="74" t="s">
        <v>9</v>
      </c>
      <c r="O302" s="75">
        <v>41275</v>
      </c>
      <c r="P302" s="76">
        <v>41306</v>
      </c>
      <c r="Q302" s="75">
        <v>41334</v>
      </c>
      <c r="R302" s="76">
        <v>41365</v>
      </c>
      <c r="S302" s="75">
        <v>41395</v>
      </c>
      <c r="T302" s="76">
        <v>41426</v>
      </c>
      <c r="U302" s="76">
        <v>41456</v>
      </c>
      <c r="V302" s="76">
        <v>41487</v>
      </c>
      <c r="W302" s="76">
        <v>41518</v>
      </c>
      <c r="X302" s="76">
        <v>41548</v>
      </c>
      <c r="Y302" s="76">
        <v>41579</v>
      </c>
      <c r="Z302" s="76">
        <v>41609</v>
      </c>
      <c r="AA302" s="11" t="s">
        <v>22</v>
      </c>
      <c r="AB302" s="77" t="s">
        <v>9</v>
      </c>
      <c r="AC302" s="13" t="s">
        <v>10</v>
      </c>
      <c r="AD302" s="13" t="s">
        <v>11</v>
      </c>
      <c r="AE302" s="13" t="s">
        <v>12</v>
      </c>
      <c r="AF302" s="13" t="s">
        <v>13</v>
      </c>
      <c r="AG302" s="13" t="s">
        <v>14</v>
      </c>
      <c r="AH302" s="13" t="s">
        <v>15</v>
      </c>
      <c r="AI302" s="13" t="s">
        <v>16</v>
      </c>
      <c r="AJ302" s="13" t="s">
        <v>17</v>
      </c>
      <c r="AK302" s="13" t="s">
        <v>18</v>
      </c>
      <c r="AL302" s="13" t="s">
        <v>19</v>
      </c>
      <c r="AM302" s="13" t="s">
        <v>20</v>
      </c>
      <c r="AN302" s="13" t="s">
        <v>21</v>
      </c>
      <c r="AO302" s="20" t="s">
        <v>144</v>
      </c>
      <c r="AP302" s="14" t="s">
        <v>9</v>
      </c>
      <c r="AQ302" s="13" t="s">
        <v>10</v>
      </c>
      <c r="AR302" s="13" t="s">
        <v>11</v>
      </c>
      <c r="AS302" s="13" t="s">
        <v>12</v>
      </c>
      <c r="AT302" s="13" t="s">
        <v>13</v>
      </c>
      <c r="AU302" s="13" t="s">
        <v>14</v>
      </c>
      <c r="AV302" s="13" t="s">
        <v>15</v>
      </c>
      <c r="AW302" s="13" t="s">
        <v>16</v>
      </c>
      <c r="AX302" s="13" t="s">
        <v>17</v>
      </c>
      <c r="AY302" s="13" t="s">
        <v>18</v>
      </c>
      <c r="AZ302" s="13" t="s">
        <v>19</v>
      </c>
      <c r="BA302" s="13" t="s">
        <v>20</v>
      </c>
      <c r="BB302" s="13" t="s">
        <v>21</v>
      </c>
      <c r="BC302" s="14" t="s">
        <v>6</v>
      </c>
      <c r="BD302" s="14" t="s">
        <v>9</v>
      </c>
    </row>
    <row r="303" spans="1:56" outlineLevel="1" x14ac:dyDescent="0.25">
      <c r="A303" s="23">
        <v>39107</v>
      </c>
      <c r="B303" s="24" t="s">
        <v>410</v>
      </c>
      <c r="C303" s="24" t="s">
        <v>411</v>
      </c>
      <c r="D303" s="27">
        <v>32500</v>
      </c>
      <c r="E303" s="27"/>
      <c r="F303" s="27">
        <v>1489.5833333333335</v>
      </c>
      <c r="G303" s="27">
        <v>3114.5833333333326</v>
      </c>
      <c r="H303" s="27">
        <v>4739.583333333333</v>
      </c>
      <c r="I303" s="27">
        <v>6364.583333333333</v>
      </c>
      <c r="J303" s="27">
        <v>7989.583333333333</v>
      </c>
      <c r="K303" s="27">
        <v>9614.5833333333339</v>
      </c>
      <c r="L303" s="27">
        <v>11239.583333333334</v>
      </c>
      <c r="M303" s="27">
        <f>+L303+SUM(O303:Z303)</f>
        <v>12864.583333333334</v>
      </c>
      <c r="N303" s="29">
        <v>30875</v>
      </c>
      <c r="O303" s="30">
        <v>135.41666666666666</v>
      </c>
      <c r="P303" s="29">
        <v>135.41666666666666</v>
      </c>
      <c r="Q303" s="29">
        <v>135.41666666666666</v>
      </c>
      <c r="R303" s="29">
        <v>135.41666666666666</v>
      </c>
      <c r="S303" s="29">
        <v>135.41666666666666</v>
      </c>
      <c r="T303" s="29">
        <v>135.41666666666666</v>
      </c>
      <c r="U303" s="29">
        <v>135.41666666666666</v>
      </c>
      <c r="V303" s="29">
        <v>135.41666666666666</v>
      </c>
      <c r="W303" s="29">
        <v>135.41666666666666</v>
      </c>
      <c r="X303" s="29">
        <v>135.41666666666666</v>
      </c>
      <c r="Y303" s="29">
        <v>135.41666666666666</v>
      </c>
      <c r="Z303" s="29">
        <v>135.41666666666666</v>
      </c>
      <c r="AA303" s="31">
        <v>14489.583333333334</v>
      </c>
      <c r="AB303" s="31">
        <v>18010.416666666664</v>
      </c>
      <c r="AC303" s="29">
        <f>+($D$303*5%)/12</f>
        <v>135.41666666666666</v>
      </c>
      <c r="AD303" s="29">
        <f t="shared" ref="AD303:AN303" si="497">+($D$303*5%)/12</f>
        <v>135.41666666666666</v>
      </c>
      <c r="AE303" s="29">
        <f t="shared" si="497"/>
        <v>135.41666666666666</v>
      </c>
      <c r="AF303" s="29">
        <f t="shared" si="497"/>
        <v>135.41666666666666</v>
      </c>
      <c r="AG303" s="29">
        <f t="shared" si="497"/>
        <v>135.41666666666666</v>
      </c>
      <c r="AH303" s="29">
        <f t="shared" si="497"/>
        <v>135.41666666666666</v>
      </c>
      <c r="AI303" s="29">
        <f t="shared" si="497"/>
        <v>135.41666666666666</v>
      </c>
      <c r="AJ303" s="29">
        <f t="shared" si="497"/>
        <v>135.41666666666666</v>
      </c>
      <c r="AK303" s="29">
        <f t="shared" si="497"/>
        <v>135.41666666666666</v>
      </c>
      <c r="AL303" s="29">
        <f t="shared" si="497"/>
        <v>135.41666666666666</v>
      </c>
      <c r="AM303" s="29">
        <f t="shared" si="497"/>
        <v>135.41666666666666</v>
      </c>
      <c r="AN303" s="29">
        <f t="shared" si="497"/>
        <v>135.41666666666666</v>
      </c>
      <c r="AO303" s="33">
        <f>+AA303+SUM(AC303:AN303)</f>
        <v>16114.583333333334</v>
      </c>
      <c r="AP303" s="33">
        <f>+D303-AO303</f>
        <v>16385.416666666664</v>
      </c>
      <c r="AQ303" s="33">
        <f>+($D$303*5%)/12</f>
        <v>135.41666666666666</v>
      </c>
      <c r="AR303" s="33">
        <f t="shared" ref="AR303:BB303" si="498">+($D$303*5%)/12</f>
        <v>135.41666666666666</v>
      </c>
      <c r="AS303" s="33">
        <f t="shared" si="498"/>
        <v>135.41666666666666</v>
      </c>
      <c r="AT303" s="33">
        <f t="shared" si="498"/>
        <v>135.41666666666666</v>
      </c>
      <c r="AU303" s="33">
        <f t="shared" si="498"/>
        <v>135.41666666666666</v>
      </c>
      <c r="AV303" s="33">
        <f t="shared" si="498"/>
        <v>135.41666666666666</v>
      </c>
      <c r="AW303" s="33">
        <f t="shared" si="498"/>
        <v>135.41666666666666</v>
      </c>
      <c r="AX303" s="33">
        <f t="shared" si="498"/>
        <v>135.41666666666666</v>
      </c>
      <c r="AY303" s="33">
        <f t="shared" si="498"/>
        <v>135.41666666666666</v>
      </c>
      <c r="AZ303" s="33">
        <f t="shared" si="498"/>
        <v>135.41666666666666</v>
      </c>
      <c r="BA303" s="33">
        <f t="shared" si="498"/>
        <v>135.41666666666666</v>
      </c>
      <c r="BB303" s="33">
        <f t="shared" si="498"/>
        <v>135.41666666666666</v>
      </c>
      <c r="BC303" s="33">
        <f>+AO303+SUM(AQ303:BB303)</f>
        <v>17739.583333333336</v>
      </c>
      <c r="BD303" s="144">
        <f>+D303-BC303</f>
        <v>14760.416666666664</v>
      </c>
    </row>
    <row r="304" spans="1:56" outlineLevel="1" x14ac:dyDescent="0.25">
      <c r="A304" s="46">
        <v>39123</v>
      </c>
      <c r="B304" s="36" t="s">
        <v>412</v>
      </c>
      <c r="C304" s="36" t="s">
        <v>413</v>
      </c>
      <c r="D304" s="38">
        <v>20642.16</v>
      </c>
      <c r="E304" s="38"/>
      <c r="F304" s="112">
        <v>860.09</v>
      </c>
      <c r="G304" s="38">
        <v>1892.1980000000001</v>
      </c>
      <c r="H304" s="38">
        <v>2924.306</v>
      </c>
      <c r="I304" s="38">
        <v>3956.4139999999998</v>
      </c>
      <c r="J304" s="38">
        <v>4988.5219999999999</v>
      </c>
      <c r="K304" s="38">
        <v>6020.63</v>
      </c>
      <c r="L304" s="38">
        <v>7052.7380000000003</v>
      </c>
      <c r="M304" s="38">
        <f>+L304+SUM(O304:Z304)</f>
        <v>8084.8460000000005</v>
      </c>
      <c r="N304" s="40">
        <v>19610.052</v>
      </c>
      <c r="O304" s="41">
        <v>86.009</v>
      </c>
      <c r="P304" s="40">
        <v>86.009</v>
      </c>
      <c r="Q304" s="40">
        <v>86.009</v>
      </c>
      <c r="R304" s="40">
        <v>86.009</v>
      </c>
      <c r="S304" s="40">
        <v>86.009</v>
      </c>
      <c r="T304" s="40">
        <v>86.009</v>
      </c>
      <c r="U304" s="40">
        <v>86.009</v>
      </c>
      <c r="V304" s="40">
        <v>86.009</v>
      </c>
      <c r="W304" s="40">
        <v>86.009</v>
      </c>
      <c r="X304" s="40">
        <v>86.009</v>
      </c>
      <c r="Y304" s="40">
        <v>86.009</v>
      </c>
      <c r="Z304" s="40">
        <v>86.009</v>
      </c>
      <c r="AA304" s="42">
        <v>9116.9539999999997</v>
      </c>
      <c r="AB304" s="42">
        <v>11525.206</v>
      </c>
      <c r="AC304" s="40">
        <f>+($D$304*5%)/12</f>
        <v>86.009</v>
      </c>
      <c r="AD304" s="40">
        <f t="shared" ref="AD304:AN304" si="499">+($D$304*5%)/12</f>
        <v>86.009</v>
      </c>
      <c r="AE304" s="40">
        <f t="shared" si="499"/>
        <v>86.009</v>
      </c>
      <c r="AF304" s="40">
        <f t="shared" si="499"/>
        <v>86.009</v>
      </c>
      <c r="AG304" s="40">
        <f t="shared" si="499"/>
        <v>86.009</v>
      </c>
      <c r="AH304" s="40">
        <f t="shared" si="499"/>
        <v>86.009</v>
      </c>
      <c r="AI304" s="40">
        <f t="shared" si="499"/>
        <v>86.009</v>
      </c>
      <c r="AJ304" s="40">
        <f t="shared" si="499"/>
        <v>86.009</v>
      </c>
      <c r="AK304" s="40">
        <f t="shared" si="499"/>
        <v>86.009</v>
      </c>
      <c r="AL304" s="40">
        <f t="shared" si="499"/>
        <v>86.009</v>
      </c>
      <c r="AM304" s="40">
        <f t="shared" si="499"/>
        <v>86.009</v>
      </c>
      <c r="AN304" s="40">
        <f t="shared" si="499"/>
        <v>86.009</v>
      </c>
      <c r="AO304" s="44">
        <f t="shared" ref="AO304:AO367" si="500">+AA304+SUM(AC304:AN304)</f>
        <v>10149.062</v>
      </c>
      <c r="AP304" s="44">
        <f t="shared" ref="AP304:AP367" si="501">+D304-AO304</f>
        <v>10493.098</v>
      </c>
      <c r="AQ304" s="44">
        <f>+($D$304*5%)/12</f>
        <v>86.009</v>
      </c>
      <c r="AR304" s="44">
        <f t="shared" ref="AR304:BB304" si="502">+($D$304*5%)/12</f>
        <v>86.009</v>
      </c>
      <c r="AS304" s="44">
        <f t="shared" si="502"/>
        <v>86.009</v>
      </c>
      <c r="AT304" s="44">
        <f t="shared" si="502"/>
        <v>86.009</v>
      </c>
      <c r="AU304" s="44">
        <f t="shared" si="502"/>
        <v>86.009</v>
      </c>
      <c r="AV304" s="44">
        <f t="shared" si="502"/>
        <v>86.009</v>
      </c>
      <c r="AW304" s="44">
        <f t="shared" si="502"/>
        <v>86.009</v>
      </c>
      <c r="AX304" s="44">
        <f t="shared" si="502"/>
        <v>86.009</v>
      </c>
      <c r="AY304" s="44">
        <f t="shared" si="502"/>
        <v>86.009</v>
      </c>
      <c r="AZ304" s="44">
        <f t="shared" si="502"/>
        <v>86.009</v>
      </c>
      <c r="BA304" s="44">
        <f t="shared" si="502"/>
        <v>86.009</v>
      </c>
      <c r="BB304" s="44">
        <f t="shared" si="502"/>
        <v>86.009</v>
      </c>
      <c r="BC304" s="44">
        <f>+AO304+SUM(AQ304:BB304)</f>
        <v>11181.17</v>
      </c>
      <c r="BD304" s="146">
        <f>+D304-BC304</f>
        <v>9460.99</v>
      </c>
    </row>
    <row r="305" spans="1:56" outlineLevel="1" x14ac:dyDescent="0.25">
      <c r="A305" s="46">
        <v>39132</v>
      </c>
      <c r="B305" s="36" t="s">
        <v>316</v>
      </c>
      <c r="C305" s="36" t="s">
        <v>414</v>
      </c>
      <c r="D305" s="38">
        <v>6500</v>
      </c>
      <c r="E305" s="38"/>
      <c r="F305" s="38">
        <v>270.83333333333337</v>
      </c>
      <c r="G305" s="38">
        <v>595.83333333333337</v>
      </c>
      <c r="H305" s="38">
        <v>920.83333333333337</v>
      </c>
      <c r="I305" s="38">
        <v>1245.8333333333335</v>
      </c>
      <c r="J305" s="38">
        <v>1570.8333333333335</v>
      </c>
      <c r="K305" s="38">
        <v>1895.8333333333335</v>
      </c>
      <c r="L305" s="38">
        <v>2220.8333333333335</v>
      </c>
      <c r="M305" s="38">
        <f t="shared" ref="M305" si="503">+L305+325</f>
        <v>2545.8333333333335</v>
      </c>
      <c r="N305" s="40">
        <v>6175</v>
      </c>
      <c r="O305" s="41">
        <v>27.083333333333332</v>
      </c>
      <c r="P305" s="40">
        <v>27.083333333333332</v>
      </c>
      <c r="Q305" s="40">
        <v>27.083333333333332</v>
      </c>
      <c r="R305" s="40">
        <v>27.083333333333332</v>
      </c>
      <c r="S305" s="40">
        <v>27.083333333333332</v>
      </c>
      <c r="T305" s="40">
        <v>27.083333333333332</v>
      </c>
      <c r="U305" s="40">
        <v>27.083333333333332</v>
      </c>
      <c r="V305" s="40">
        <v>27.083333333333332</v>
      </c>
      <c r="W305" s="40">
        <v>27.083333333333332</v>
      </c>
      <c r="X305" s="40">
        <v>27.083333333333332</v>
      </c>
      <c r="Y305" s="40">
        <v>27.083333333333332</v>
      </c>
      <c r="Z305" s="40">
        <v>27.083333333333332</v>
      </c>
      <c r="AA305" s="42">
        <v>2870.8333333333335</v>
      </c>
      <c r="AB305" s="42">
        <v>3629.1666666666665</v>
      </c>
      <c r="AC305" s="40">
        <f>+($D$305*5%)/12</f>
        <v>27.083333333333332</v>
      </c>
      <c r="AD305" s="40">
        <f t="shared" ref="AD305:AN305" si="504">+($D$305*5%)/12</f>
        <v>27.083333333333332</v>
      </c>
      <c r="AE305" s="40">
        <f t="shared" si="504"/>
        <v>27.083333333333332</v>
      </c>
      <c r="AF305" s="40">
        <f t="shared" si="504"/>
        <v>27.083333333333332</v>
      </c>
      <c r="AG305" s="40">
        <f t="shared" si="504"/>
        <v>27.083333333333332</v>
      </c>
      <c r="AH305" s="40">
        <f t="shared" si="504"/>
        <v>27.083333333333332</v>
      </c>
      <c r="AI305" s="40">
        <f t="shared" si="504"/>
        <v>27.083333333333332</v>
      </c>
      <c r="AJ305" s="40">
        <f t="shared" si="504"/>
        <v>27.083333333333332</v>
      </c>
      <c r="AK305" s="40">
        <f t="shared" si="504"/>
        <v>27.083333333333332</v>
      </c>
      <c r="AL305" s="40">
        <f t="shared" si="504"/>
        <v>27.083333333333332</v>
      </c>
      <c r="AM305" s="40">
        <f t="shared" si="504"/>
        <v>27.083333333333332</v>
      </c>
      <c r="AN305" s="40">
        <f t="shared" si="504"/>
        <v>27.083333333333332</v>
      </c>
      <c r="AO305" s="44">
        <f t="shared" si="500"/>
        <v>3195.8333333333335</v>
      </c>
      <c r="AP305" s="44">
        <f t="shared" si="501"/>
        <v>3304.1666666666665</v>
      </c>
      <c r="AQ305" s="44">
        <f>+($D$305*5%)/12</f>
        <v>27.083333333333332</v>
      </c>
      <c r="AR305" s="44">
        <f t="shared" ref="AR305:BB305" si="505">+($D$305*5%)/12</f>
        <v>27.083333333333332</v>
      </c>
      <c r="AS305" s="44">
        <f t="shared" si="505"/>
        <v>27.083333333333332</v>
      </c>
      <c r="AT305" s="44">
        <f t="shared" si="505"/>
        <v>27.083333333333332</v>
      </c>
      <c r="AU305" s="44">
        <f t="shared" si="505"/>
        <v>27.083333333333332</v>
      </c>
      <c r="AV305" s="44">
        <f t="shared" si="505"/>
        <v>27.083333333333332</v>
      </c>
      <c r="AW305" s="44">
        <f t="shared" si="505"/>
        <v>27.083333333333332</v>
      </c>
      <c r="AX305" s="44">
        <f t="shared" si="505"/>
        <v>27.083333333333332</v>
      </c>
      <c r="AY305" s="44">
        <f t="shared" si="505"/>
        <v>27.083333333333332</v>
      </c>
      <c r="AZ305" s="44">
        <f t="shared" si="505"/>
        <v>27.083333333333332</v>
      </c>
      <c r="BA305" s="44">
        <f t="shared" si="505"/>
        <v>27.083333333333332</v>
      </c>
      <c r="BB305" s="44">
        <f t="shared" si="505"/>
        <v>27.083333333333332</v>
      </c>
      <c r="BC305" s="44">
        <f t="shared" ref="BC305:BC368" si="506">+AO305+SUM(AQ305:BB305)</f>
        <v>3520.8333333333335</v>
      </c>
      <c r="BD305" s="146">
        <f t="shared" ref="BD305:BD368" si="507">+D305-BC305</f>
        <v>2979.1666666666665</v>
      </c>
    </row>
    <row r="306" spans="1:56" outlineLevel="1" x14ac:dyDescent="0.25">
      <c r="A306" s="78">
        <v>39132</v>
      </c>
      <c r="B306" s="79" t="s">
        <v>316</v>
      </c>
      <c r="C306" s="79" t="s">
        <v>414</v>
      </c>
      <c r="D306" s="112">
        <v>-3250</v>
      </c>
      <c r="E306" s="112"/>
      <c r="F306" s="112">
        <v>-270.83333333333297</v>
      </c>
      <c r="G306" s="112">
        <v>-433.33333333333297</v>
      </c>
      <c r="H306" s="112">
        <v>-595.83333333333303</v>
      </c>
      <c r="I306" s="112">
        <v>-758.33333333333303</v>
      </c>
      <c r="J306" s="112">
        <v>-920.83333333333303</v>
      </c>
      <c r="K306" s="112">
        <v>-1083.333333333333</v>
      </c>
      <c r="L306" s="112">
        <v>-1245.833333333333</v>
      </c>
      <c r="M306" s="112">
        <f t="shared" ref="M306" si="508">+L306-162.5</f>
        <v>-1408.333333333333</v>
      </c>
      <c r="N306" s="40">
        <v>-3087.5</v>
      </c>
      <c r="O306" s="41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2">
        <v>-1408.333333333333</v>
      </c>
      <c r="AB306" s="42">
        <v>-1841.666666666667</v>
      </c>
      <c r="AC306" s="40">
        <f>+($D$306*5%)/12</f>
        <v>-13.541666666666666</v>
      </c>
      <c r="AD306" s="40">
        <f t="shared" ref="AD306:AN306" si="509">+($D$306*5%)/12</f>
        <v>-13.541666666666666</v>
      </c>
      <c r="AE306" s="40">
        <f t="shared" si="509"/>
        <v>-13.541666666666666</v>
      </c>
      <c r="AF306" s="40">
        <f t="shared" si="509"/>
        <v>-13.541666666666666</v>
      </c>
      <c r="AG306" s="40">
        <f t="shared" si="509"/>
        <v>-13.541666666666666</v>
      </c>
      <c r="AH306" s="40">
        <f t="shared" si="509"/>
        <v>-13.541666666666666</v>
      </c>
      <c r="AI306" s="40">
        <f t="shared" si="509"/>
        <v>-13.541666666666666</v>
      </c>
      <c r="AJ306" s="40">
        <f t="shared" si="509"/>
        <v>-13.541666666666666</v>
      </c>
      <c r="AK306" s="40">
        <f t="shared" si="509"/>
        <v>-13.541666666666666</v>
      </c>
      <c r="AL306" s="40">
        <f t="shared" si="509"/>
        <v>-13.541666666666666</v>
      </c>
      <c r="AM306" s="40">
        <f t="shared" si="509"/>
        <v>-13.541666666666666</v>
      </c>
      <c r="AN306" s="40">
        <f t="shared" si="509"/>
        <v>-13.541666666666666</v>
      </c>
      <c r="AO306" s="44">
        <f t="shared" si="500"/>
        <v>-1570.833333333333</v>
      </c>
      <c r="AP306" s="44">
        <f t="shared" si="501"/>
        <v>-1679.166666666667</v>
      </c>
      <c r="AQ306" s="44">
        <f>+($D$306*5%)/12</f>
        <v>-13.541666666666666</v>
      </c>
      <c r="AR306" s="44">
        <f t="shared" ref="AR306:BB306" si="510">+($D$306*5%)/12</f>
        <v>-13.541666666666666</v>
      </c>
      <c r="AS306" s="44">
        <f t="shared" si="510"/>
        <v>-13.541666666666666</v>
      </c>
      <c r="AT306" s="44">
        <f t="shared" si="510"/>
        <v>-13.541666666666666</v>
      </c>
      <c r="AU306" s="44">
        <f t="shared" si="510"/>
        <v>-13.541666666666666</v>
      </c>
      <c r="AV306" s="44">
        <f t="shared" si="510"/>
        <v>-13.541666666666666</v>
      </c>
      <c r="AW306" s="44">
        <f t="shared" si="510"/>
        <v>-13.541666666666666</v>
      </c>
      <c r="AX306" s="44">
        <f t="shared" si="510"/>
        <v>-13.541666666666666</v>
      </c>
      <c r="AY306" s="44">
        <f t="shared" si="510"/>
        <v>-13.541666666666666</v>
      </c>
      <c r="AZ306" s="44">
        <f t="shared" si="510"/>
        <v>-13.541666666666666</v>
      </c>
      <c r="BA306" s="44">
        <f t="shared" si="510"/>
        <v>-13.541666666666666</v>
      </c>
      <c r="BB306" s="44">
        <f t="shared" si="510"/>
        <v>-13.541666666666666</v>
      </c>
      <c r="BC306" s="44">
        <f t="shared" si="506"/>
        <v>-1733.333333333333</v>
      </c>
      <c r="BD306" s="146">
        <f t="shared" si="507"/>
        <v>-1516.666666666667</v>
      </c>
    </row>
    <row r="307" spans="1:56" outlineLevel="1" x14ac:dyDescent="0.25">
      <c r="A307" s="46">
        <v>39133</v>
      </c>
      <c r="B307" s="36" t="s">
        <v>415</v>
      </c>
      <c r="C307" s="36" t="s">
        <v>416</v>
      </c>
      <c r="D307" s="38">
        <v>26086.959999999999</v>
      </c>
      <c r="E307" s="38"/>
      <c r="F307" s="38">
        <v>1086.9566666666665</v>
      </c>
      <c r="G307" s="38">
        <v>2391.3046666666664</v>
      </c>
      <c r="H307" s="38">
        <v>3695.6526666666646</v>
      </c>
      <c r="I307" s="38">
        <v>5000.000666666665</v>
      </c>
      <c r="J307" s="38">
        <v>6304.3486666666649</v>
      </c>
      <c r="K307" s="38">
        <v>7608.6966666666649</v>
      </c>
      <c r="L307" s="38">
        <v>8913.0446666666649</v>
      </c>
      <c r="M307" s="38">
        <f t="shared" ref="M307:M312" si="511">+L307+SUM(O307:Z307)</f>
        <v>10217.392666666665</v>
      </c>
      <c r="N307" s="40">
        <v>24782.612000000001</v>
      </c>
      <c r="O307" s="41">
        <v>108.69566666666667</v>
      </c>
      <c r="P307" s="40">
        <v>108.69566666666667</v>
      </c>
      <c r="Q307" s="40">
        <v>108.69566666666667</v>
      </c>
      <c r="R307" s="40">
        <v>108.69566666666667</v>
      </c>
      <c r="S307" s="40">
        <v>108.69566666666667</v>
      </c>
      <c r="T307" s="40">
        <v>108.69566666666667</v>
      </c>
      <c r="U307" s="40">
        <v>108.69566666666667</v>
      </c>
      <c r="V307" s="40">
        <v>108.69566666666667</v>
      </c>
      <c r="W307" s="40">
        <v>108.69566666666667</v>
      </c>
      <c r="X307" s="40">
        <v>108.69566666666667</v>
      </c>
      <c r="Y307" s="40">
        <v>108.69566666666667</v>
      </c>
      <c r="Z307" s="40">
        <v>108.69566666666667</v>
      </c>
      <c r="AA307" s="42">
        <v>11521.740666666665</v>
      </c>
      <c r="AB307" s="42">
        <v>14565.219333333334</v>
      </c>
      <c r="AC307" s="40">
        <f>+($D$307*5%)/12</f>
        <v>108.69566666666667</v>
      </c>
      <c r="AD307" s="40">
        <f t="shared" ref="AD307:AN307" si="512">+($D$307*5%)/12</f>
        <v>108.69566666666667</v>
      </c>
      <c r="AE307" s="40">
        <f t="shared" si="512"/>
        <v>108.69566666666667</v>
      </c>
      <c r="AF307" s="40">
        <f t="shared" si="512"/>
        <v>108.69566666666667</v>
      </c>
      <c r="AG307" s="40">
        <f t="shared" si="512"/>
        <v>108.69566666666667</v>
      </c>
      <c r="AH307" s="40">
        <f t="shared" si="512"/>
        <v>108.69566666666667</v>
      </c>
      <c r="AI307" s="40">
        <f t="shared" si="512"/>
        <v>108.69566666666667</v>
      </c>
      <c r="AJ307" s="40">
        <f t="shared" si="512"/>
        <v>108.69566666666667</v>
      </c>
      <c r="AK307" s="40">
        <f t="shared" si="512"/>
        <v>108.69566666666667</v>
      </c>
      <c r="AL307" s="40">
        <f t="shared" si="512"/>
        <v>108.69566666666667</v>
      </c>
      <c r="AM307" s="40">
        <f t="shared" si="512"/>
        <v>108.69566666666667</v>
      </c>
      <c r="AN307" s="40">
        <f t="shared" si="512"/>
        <v>108.69566666666667</v>
      </c>
      <c r="AO307" s="44">
        <f t="shared" si="500"/>
        <v>12826.088666666665</v>
      </c>
      <c r="AP307" s="44">
        <f t="shared" si="501"/>
        <v>13260.871333333334</v>
      </c>
      <c r="AQ307" s="44">
        <f>+($D$307*5%)/12</f>
        <v>108.69566666666667</v>
      </c>
      <c r="AR307" s="44">
        <f t="shared" ref="AR307:BB307" si="513">+($D$307*5%)/12</f>
        <v>108.69566666666667</v>
      </c>
      <c r="AS307" s="44">
        <f t="shared" si="513"/>
        <v>108.69566666666667</v>
      </c>
      <c r="AT307" s="44">
        <f t="shared" si="513"/>
        <v>108.69566666666667</v>
      </c>
      <c r="AU307" s="44">
        <f t="shared" si="513"/>
        <v>108.69566666666667</v>
      </c>
      <c r="AV307" s="44">
        <f t="shared" si="513"/>
        <v>108.69566666666667</v>
      </c>
      <c r="AW307" s="44">
        <f t="shared" si="513"/>
        <v>108.69566666666667</v>
      </c>
      <c r="AX307" s="44">
        <f t="shared" si="513"/>
        <v>108.69566666666667</v>
      </c>
      <c r="AY307" s="44">
        <f t="shared" si="513"/>
        <v>108.69566666666667</v>
      </c>
      <c r="AZ307" s="44">
        <f t="shared" si="513"/>
        <v>108.69566666666667</v>
      </c>
      <c r="BA307" s="44">
        <f t="shared" si="513"/>
        <v>108.69566666666667</v>
      </c>
      <c r="BB307" s="44">
        <f t="shared" si="513"/>
        <v>108.69566666666667</v>
      </c>
      <c r="BC307" s="44">
        <f t="shared" si="506"/>
        <v>14130.436666666665</v>
      </c>
      <c r="BD307" s="146">
        <f t="shared" si="507"/>
        <v>11956.523333333334</v>
      </c>
    </row>
    <row r="308" spans="1:56" outlineLevel="1" x14ac:dyDescent="0.25">
      <c r="A308" s="46">
        <v>39133</v>
      </c>
      <c r="B308" s="36" t="s">
        <v>415</v>
      </c>
      <c r="C308" s="36" t="s">
        <v>417</v>
      </c>
      <c r="D308" s="38">
        <v>86956.53</v>
      </c>
      <c r="E308" s="38"/>
      <c r="F308" s="38">
        <v>3623.1887499999998</v>
      </c>
      <c r="G308" s="38">
        <v>7971.0152499999995</v>
      </c>
      <c r="H308" s="38">
        <v>12318.841750000009</v>
      </c>
      <c r="I308" s="38">
        <v>16666.66825000001</v>
      </c>
      <c r="J308" s="38">
        <v>21014.494750000009</v>
      </c>
      <c r="K308" s="38">
        <v>25362.321250000008</v>
      </c>
      <c r="L308" s="38">
        <v>29710.147750000007</v>
      </c>
      <c r="M308" s="38">
        <f t="shared" si="511"/>
        <v>34057.974250000007</v>
      </c>
      <c r="N308" s="40">
        <v>82608.703500000003</v>
      </c>
      <c r="O308" s="41">
        <v>362.31887499999999</v>
      </c>
      <c r="P308" s="40">
        <v>362.31887499999999</v>
      </c>
      <c r="Q308" s="40">
        <v>362.31887499999999</v>
      </c>
      <c r="R308" s="40">
        <v>362.31887499999999</v>
      </c>
      <c r="S308" s="40">
        <v>362.31887499999999</v>
      </c>
      <c r="T308" s="40">
        <v>362.31887499999999</v>
      </c>
      <c r="U308" s="40">
        <v>362.31887499999999</v>
      </c>
      <c r="V308" s="40">
        <v>362.31887499999999</v>
      </c>
      <c r="W308" s="40">
        <v>362.31887499999999</v>
      </c>
      <c r="X308" s="40">
        <v>362.31887499999999</v>
      </c>
      <c r="Y308" s="40">
        <v>362.31887499999999</v>
      </c>
      <c r="Z308" s="40">
        <v>362.31887499999999</v>
      </c>
      <c r="AA308" s="42">
        <v>38405.800750000009</v>
      </c>
      <c r="AB308" s="42">
        <v>48550.729249999989</v>
      </c>
      <c r="AC308" s="40">
        <f>+($D$308*5%)/12</f>
        <v>362.31887499999999</v>
      </c>
      <c r="AD308" s="40">
        <f t="shared" ref="AD308:AN308" si="514">+($D$308*5%)/12</f>
        <v>362.31887499999999</v>
      </c>
      <c r="AE308" s="40">
        <f t="shared" si="514"/>
        <v>362.31887499999999</v>
      </c>
      <c r="AF308" s="40">
        <f t="shared" si="514"/>
        <v>362.31887499999999</v>
      </c>
      <c r="AG308" s="40">
        <f t="shared" si="514"/>
        <v>362.31887499999999</v>
      </c>
      <c r="AH308" s="40">
        <f t="shared" si="514"/>
        <v>362.31887499999999</v>
      </c>
      <c r="AI308" s="40">
        <f t="shared" si="514"/>
        <v>362.31887499999999</v>
      </c>
      <c r="AJ308" s="40">
        <f t="shared" si="514"/>
        <v>362.31887499999999</v>
      </c>
      <c r="AK308" s="40">
        <f t="shared" si="514"/>
        <v>362.31887499999999</v>
      </c>
      <c r="AL308" s="40">
        <f t="shared" si="514"/>
        <v>362.31887499999999</v>
      </c>
      <c r="AM308" s="40">
        <f t="shared" si="514"/>
        <v>362.31887499999999</v>
      </c>
      <c r="AN308" s="40">
        <f t="shared" si="514"/>
        <v>362.31887499999999</v>
      </c>
      <c r="AO308" s="44">
        <f t="shared" si="500"/>
        <v>42753.627250000012</v>
      </c>
      <c r="AP308" s="44">
        <f t="shared" si="501"/>
        <v>44202.902749999987</v>
      </c>
      <c r="AQ308" s="44">
        <f>+($D$308*5%)/12</f>
        <v>362.31887499999999</v>
      </c>
      <c r="AR308" s="44">
        <f t="shared" ref="AR308:BB308" si="515">+($D$308*5%)/12</f>
        <v>362.31887499999999</v>
      </c>
      <c r="AS308" s="44">
        <f t="shared" si="515"/>
        <v>362.31887499999999</v>
      </c>
      <c r="AT308" s="44">
        <f t="shared" si="515"/>
        <v>362.31887499999999</v>
      </c>
      <c r="AU308" s="44">
        <f t="shared" si="515"/>
        <v>362.31887499999999</v>
      </c>
      <c r="AV308" s="44">
        <f t="shared" si="515"/>
        <v>362.31887499999999</v>
      </c>
      <c r="AW308" s="44">
        <f t="shared" si="515"/>
        <v>362.31887499999999</v>
      </c>
      <c r="AX308" s="44">
        <f t="shared" si="515"/>
        <v>362.31887499999999</v>
      </c>
      <c r="AY308" s="44">
        <f t="shared" si="515"/>
        <v>362.31887499999999</v>
      </c>
      <c r="AZ308" s="44">
        <f t="shared" si="515"/>
        <v>362.31887499999999</v>
      </c>
      <c r="BA308" s="44">
        <f t="shared" si="515"/>
        <v>362.31887499999999</v>
      </c>
      <c r="BB308" s="44">
        <f t="shared" si="515"/>
        <v>362.31887499999999</v>
      </c>
      <c r="BC308" s="44">
        <f t="shared" si="506"/>
        <v>47101.453750000015</v>
      </c>
      <c r="BD308" s="146">
        <f t="shared" si="507"/>
        <v>39855.076249999984</v>
      </c>
    </row>
    <row r="309" spans="1:56" outlineLevel="1" x14ac:dyDescent="0.25">
      <c r="A309" s="46">
        <v>39135</v>
      </c>
      <c r="B309" s="36" t="s">
        <v>418</v>
      </c>
      <c r="C309" s="36" t="s">
        <v>419</v>
      </c>
      <c r="D309" s="38">
        <v>9377.06</v>
      </c>
      <c r="E309" s="38"/>
      <c r="F309" s="38">
        <v>390.71083333333326</v>
      </c>
      <c r="G309" s="38">
        <v>859.5638333333336</v>
      </c>
      <c r="H309" s="38">
        <v>1328.4168333333332</v>
      </c>
      <c r="I309" s="38">
        <v>1797.2698333333331</v>
      </c>
      <c r="J309" s="38">
        <v>2266.1228333333329</v>
      </c>
      <c r="K309" s="38">
        <v>2734.975833333333</v>
      </c>
      <c r="L309" s="38">
        <v>3203.828833333333</v>
      </c>
      <c r="M309" s="38">
        <f t="shared" si="511"/>
        <v>3672.6818333333331</v>
      </c>
      <c r="N309" s="40">
        <v>8908.2070000000003</v>
      </c>
      <c r="O309" s="41">
        <v>39.071083333333334</v>
      </c>
      <c r="P309" s="40">
        <v>39.071083333333334</v>
      </c>
      <c r="Q309" s="40">
        <v>39.071083333333334</v>
      </c>
      <c r="R309" s="40">
        <v>39.071083333333334</v>
      </c>
      <c r="S309" s="40">
        <v>39.071083333333334</v>
      </c>
      <c r="T309" s="40">
        <v>39.071083333333334</v>
      </c>
      <c r="U309" s="40">
        <v>39.071083333333334</v>
      </c>
      <c r="V309" s="40">
        <v>39.071083333333334</v>
      </c>
      <c r="W309" s="40">
        <v>39.071083333333334</v>
      </c>
      <c r="X309" s="40">
        <v>39.071083333333334</v>
      </c>
      <c r="Y309" s="40">
        <v>39.071083333333334</v>
      </c>
      <c r="Z309" s="40">
        <v>39.071083333333334</v>
      </c>
      <c r="AA309" s="42">
        <v>4141.5348333333332</v>
      </c>
      <c r="AB309" s="42">
        <v>5235.5251666666663</v>
      </c>
      <c r="AC309" s="40">
        <f>+($D$309*5%)/12</f>
        <v>39.071083333333334</v>
      </c>
      <c r="AD309" s="40">
        <f t="shared" ref="AD309:AN309" si="516">+($D$309*5%)/12</f>
        <v>39.071083333333334</v>
      </c>
      <c r="AE309" s="40">
        <f t="shared" si="516"/>
        <v>39.071083333333334</v>
      </c>
      <c r="AF309" s="40">
        <f t="shared" si="516"/>
        <v>39.071083333333334</v>
      </c>
      <c r="AG309" s="40">
        <f t="shared" si="516"/>
        <v>39.071083333333334</v>
      </c>
      <c r="AH309" s="40">
        <f t="shared" si="516"/>
        <v>39.071083333333334</v>
      </c>
      <c r="AI309" s="40">
        <f t="shared" si="516"/>
        <v>39.071083333333334</v>
      </c>
      <c r="AJ309" s="40">
        <f t="shared" si="516"/>
        <v>39.071083333333334</v>
      </c>
      <c r="AK309" s="40">
        <f t="shared" si="516"/>
        <v>39.071083333333334</v>
      </c>
      <c r="AL309" s="40">
        <f t="shared" si="516"/>
        <v>39.071083333333334</v>
      </c>
      <c r="AM309" s="40">
        <f t="shared" si="516"/>
        <v>39.071083333333334</v>
      </c>
      <c r="AN309" s="40">
        <f t="shared" si="516"/>
        <v>39.071083333333334</v>
      </c>
      <c r="AO309" s="44">
        <f t="shared" si="500"/>
        <v>4610.3878333333332</v>
      </c>
      <c r="AP309" s="44">
        <f t="shared" si="501"/>
        <v>4766.6721666666663</v>
      </c>
      <c r="AQ309" s="44">
        <f>+($D$309*5%)/12</f>
        <v>39.071083333333334</v>
      </c>
      <c r="AR309" s="44">
        <f t="shared" ref="AR309:BB309" si="517">+($D$309*5%)/12</f>
        <v>39.071083333333334</v>
      </c>
      <c r="AS309" s="44">
        <f t="shared" si="517"/>
        <v>39.071083333333334</v>
      </c>
      <c r="AT309" s="44">
        <f t="shared" si="517"/>
        <v>39.071083333333334</v>
      </c>
      <c r="AU309" s="44">
        <f t="shared" si="517"/>
        <v>39.071083333333334</v>
      </c>
      <c r="AV309" s="44">
        <f t="shared" si="517"/>
        <v>39.071083333333334</v>
      </c>
      <c r="AW309" s="44">
        <f t="shared" si="517"/>
        <v>39.071083333333334</v>
      </c>
      <c r="AX309" s="44">
        <f t="shared" si="517"/>
        <v>39.071083333333334</v>
      </c>
      <c r="AY309" s="44">
        <f t="shared" si="517"/>
        <v>39.071083333333334</v>
      </c>
      <c r="AZ309" s="44">
        <f t="shared" si="517"/>
        <v>39.071083333333334</v>
      </c>
      <c r="BA309" s="44">
        <f t="shared" si="517"/>
        <v>39.071083333333334</v>
      </c>
      <c r="BB309" s="44">
        <f t="shared" si="517"/>
        <v>39.071083333333334</v>
      </c>
      <c r="BC309" s="44">
        <f t="shared" si="506"/>
        <v>5079.2408333333333</v>
      </c>
      <c r="BD309" s="146">
        <f t="shared" si="507"/>
        <v>4297.8191666666662</v>
      </c>
    </row>
    <row r="310" spans="1:56" outlineLevel="1" x14ac:dyDescent="0.25">
      <c r="A310" s="46">
        <v>39135</v>
      </c>
      <c r="B310" s="36" t="s">
        <v>420</v>
      </c>
      <c r="C310" s="36" t="s">
        <v>421</v>
      </c>
      <c r="D310" s="38">
        <v>19267.5</v>
      </c>
      <c r="E310" s="38"/>
      <c r="F310" s="38">
        <v>802.8125</v>
      </c>
      <c r="G310" s="38">
        <v>1766.1875</v>
      </c>
      <c r="H310" s="38">
        <v>2729.5625</v>
      </c>
      <c r="I310" s="38">
        <v>3692.9375</v>
      </c>
      <c r="J310" s="38">
        <v>4656.3125</v>
      </c>
      <c r="K310" s="38">
        <v>5619.6875</v>
      </c>
      <c r="L310" s="38">
        <v>6583.0625</v>
      </c>
      <c r="M310" s="38">
        <f t="shared" si="511"/>
        <v>7546.4375</v>
      </c>
      <c r="N310" s="40">
        <v>18304.125</v>
      </c>
      <c r="O310" s="41">
        <v>80.28125</v>
      </c>
      <c r="P310" s="40">
        <v>80.28125</v>
      </c>
      <c r="Q310" s="40">
        <v>80.28125</v>
      </c>
      <c r="R310" s="40">
        <v>80.28125</v>
      </c>
      <c r="S310" s="40">
        <v>80.28125</v>
      </c>
      <c r="T310" s="40">
        <v>80.28125</v>
      </c>
      <c r="U310" s="40">
        <v>80.28125</v>
      </c>
      <c r="V310" s="40">
        <v>80.28125</v>
      </c>
      <c r="W310" s="40">
        <v>80.28125</v>
      </c>
      <c r="X310" s="40">
        <v>80.28125</v>
      </c>
      <c r="Y310" s="40">
        <v>80.28125</v>
      </c>
      <c r="Z310" s="40">
        <v>80.28125</v>
      </c>
      <c r="AA310" s="42">
        <v>8509.8125</v>
      </c>
      <c r="AB310" s="42">
        <v>10757.6875</v>
      </c>
      <c r="AC310" s="40">
        <f>+($D$310*5%)/12</f>
        <v>80.28125</v>
      </c>
      <c r="AD310" s="40">
        <f t="shared" ref="AD310:AN310" si="518">+($D$310*5%)/12</f>
        <v>80.28125</v>
      </c>
      <c r="AE310" s="40">
        <f t="shared" si="518"/>
        <v>80.28125</v>
      </c>
      <c r="AF310" s="40">
        <f t="shared" si="518"/>
        <v>80.28125</v>
      </c>
      <c r="AG310" s="40">
        <f t="shared" si="518"/>
        <v>80.28125</v>
      </c>
      <c r="AH310" s="40">
        <f t="shared" si="518"/>
        <v>80.28125</v>
      </c>
      <c r="AI310" s="40">
        <f t="shared" si="518"/>
        <v>80.28125</v>
      </c>
      <c r="AJ310" s="40">
        <f t="shared" si="518"/>
        <v>80.28125</v>
      </c>
      <c r="AK310" s="40">
        <f t="shared" si="518"/>
        <v>80.28125</v>
      </c>
      <c r="AL310" s="40">
        <f t="shared" si="518"/>
        <v>80.28125</v>
      </c>
      <c r="AM310" s="40">
        <f t="shared" si="518"/>
        <v>80.28125</v>
      </c>
      <c r="AN310" s="40">
        <f t="shared" si="518"/>
        <v>80.28125</v>
      </c>
      <c r="AO310" s="44">
        <f t="shared" si="500"/>
        <v>9473.1875</v>
      </c>
      <c r="AP310" s="44">
        <f t="shared" si="501"/>
        <v>9794.3125</v>
      </c>
      <c r="AQ310" s="44">
        <f>+($D$310*5%)/12</f>
        <v>80.28125</v>
      </c>
      <c r="AR310" s="44">
        <f t="shared" ref="AR310:BB310" si="519">+($D$310*5%)/12</f>
        <v>80.28125</v>
      </c>
      <c r="AS310" s="44">
        <f t="shared" si="519"/>
        <v>80.28125</v>
      </c>
      <c r="AT310" s="44">
        <f t="shared" si="519"/>
        <v>80.28125</v>
      </c>
      <c r="AU310" s="44">
        <f t="shared" si="519"/>
        <v>80.28125</v>
      </c>
      <c r="AV310" s="44">
        <f t="shared" si="519"/>
        <v>80.28125</v>
      </c>
      <c r="AW310" s="44">
        <f t="shared" si="519"/>
        <v>80.28125</v>
      </c>
      <c r="AX310" s="44">
        <f t="shared" si="519"/>
        <v>80.28125</v>
      </c>
      <c r="AY310" s="44">
        <f t="shared" si="519"/>
        <v>80.28125</v>
      </c>
      <c r="AZ310" s="44">
        <f t="shared" si="519"/>
        <v>80.28125</v>
      </c>
      <c r="BA310" s="44">
        <f t="shared" si="519"/>
        <v>80.28125</v>
      </c>
      <c r="BB310" s="44">
        <f t="shared" si="519"/>
        <v>80.28125</v>
      </c>
      <c r="BC310" s="44">
        <f t="shared" si="506"/>
        <v>10436.5625</v>
      </c>
      <c r="BD310" s="146">
        <f t="shared" si="507"/>
        <v>8830.9375</v>
      </c>
    </row>
    <row r="311" spans="1:56" outlineLevel="1" x14ac:dyDescent="0.25">
      <c r="A311" s="46">
        <v>39135</v>
      </c>
      <c r="B311" s="36" t="s">
        <v>422</v>
      </c>
      <c r="C311" s="36" t="s">
        <v>423</v>
      </c>
      <c r="D311" s="38">
        <v>6086.96</v>
      </c>
      <c r="E311" s="38"/>
      <c r="F311" s="38">
        <v>253.62333333333336</v>
      </c>
      <c r="G311" s="38">
        <v>557.97133333333318</v>
      </c>
      <c r="H311" s="38">
        <v>862.31933333333359</v>
      </c>
      <c r="I311" s="38">
        <v>1166.6673333333335</v>
      </c>
      <c r="J311" s="38">
        <v>1471.0153333333335</v>
      </c>
      <c r="K311" s="38">
        <v>1775.3633333333335</v>
      </c>
      <c r="L311" s="38">
        <v>2079.7113333333336</v>
      </c>
      <c r="M311" s="38">
        <f t="shared" si="511"/>
        <v>2384.0593333333336</v>
      </c>
      <c r="N311" s="40">
        <v>5782.6120000000001</v>
      </c>
      <c r="O311" s="41">
        <v>25.362333333333336</v>
      </c>
      <c r="P311" s="40">
        <v>25.362333333333336</v>
      </c>
      <c r="Q311" s="40">
        <v>25.362333333333336</v>
      </c>
      <c r="R311" s="40">
        <v>25.362333333333336</v>
      </c>
      <c r="S311" s="40">
        <v>25.362333333333336</v>
      </c>
      <c r="T311" s="40">
        <v>25.362333333333336</v>
      </c>
      <c r="U311" s="40">
        <v>25.362333333333336</v>
      </c>
      <c r="V311" s="40">
        <v>25.362333333333336</v>
      </c>
      <c r="W311" s="40">
        <v>25.362333333333336</v>
      </c>
      <c r="X311" s="40">
        <v>25.362333333333336</v>
      </c>
      <c r="Y311" s="40">
        <v>25.362333333333336</v>
      </c>
      <c r="Z311" s="40">
        <v>25.362333333333336</v>
      </c>
      <c r="AA311" s="42">
        <v>2688.4073333333336</v>
      </c>
      <c r="AB311" s="42">
        <v>3398.5526666666665</v>
      </c>
      <c r="AC311" s="40">
        <f>+($D$311*5%)/12</f>
        <v>25.362333333333336</v>
      </c>
      <c r="AD311" s="40">
        <f t="shared" ref="AD311:AN311" si="520">+($D$311*5%)/12</f>
        <v>25.362333333333336</v>
      </c>
      <c r="AE311" s="40">
        <f t="shared" si="520"/>
        <v>25.362333333333336</v>
      </c>
      <c r="AF311" s="40">
        <f t="shared" si="520"/>
        <v>25.362333333333336</v>
      </c>
      <c r="AG311" s="40">
        <f t="shared" si="520"/>
        <v>25.362333333333336</v>
      </c>
      <c r="AH311" s="40">
        <f t="shared" si="520"/>
        <v>25.362333333333336</v>
      </c>
      <c r="AI311" s="40">
        <f t="shared" si="520"/>
        <v>25.362333333333336</v>
      </c>
      <c r="AJ311" s="40">
        <f t="shared" si="520"/>
        <v>25.362333333333336</v>
      </c>
      <c r="AK311" s="40">
        <f t="shared" si="520"/>
        <v>25.362333333333336</v>
      </c>
      <c r="AL311" s="40">
        <f t="shared" si="520"/>
        <v>25.362333333333336</v>
      </c>
      <c r="AM311" s="40">
        <f t="shared" si="520"/>
        <v>25.362333333333336</v>
      </c>
      <c r="AN311" s="40">
        <f t="shared" si="520"/>
        <v>25.362333333333336</v>
      </c>
      <c r="AO311" s="44">
        <f t="shared" si="500"/>
        <v>2992.7553333333335</v>
      </c>
      <c r="AP311" s="44">
        <f t="shared" si="501"/>
        <v>3094.2046666666665</v>
      </c>
      <c r="AQ311" s="44">
        <f>+($D$311*5%)/12</f>
        <v>25.362333333333336</v>
      </c>
      <c r="AR311" s="44">
        <f t="shared" ref="AR311:BB311" si="521">+($D$311*5%)/12</f>
        <v>25.362333333333336</v>
      </c>
      <c r="AS311" s="44">
        <f t="shared" si="521"/>
        <v>25.362333333333336</v>
      </c>
      <c r="AT311" s="44">
        <f t="shared" si="521"/>
        <v>25.362333333333336</v>
      </c>
      <c r="AU311" s="44">
        <f t="shared" si="521"/>
        <v>25.362333333333336</v>
      </c>
      <c r="AV311" s="44">
        <f t="shared" si="521"/>
        <v>25.362333333333336</v>
      </c>
      <c r="AW311" s="44">
        <f t="shared" si="521"/>
        <v>25.362333333333336</v>
      </c>
      <c r="AX311" s="44">
        <f t="shared" si="521"/>
        <v>25.362333333333336</v>
      </c>
      <c r="AY311" s="44">
        <f t="shared" si="521"/>
        <v>25.362333333333336</v>
      </c>
      <c r="AZ311" s="44">
        <f t="shared" si="521"/>
        <v>25.362333333333336</v>
      </c>
      <c r="BA311" s="44">
        <f t="shared" si="521"/>
        <v>25.362333333333336</v>
      </c>
      <c r="BB311" s="44">
        <f t="shared" si="521"/>
        <v>25.362333333333336</v>
      </c>
      <c r="BC311" s="44">
        <f t="shared" si="506"/>
        <v>3297.1033333333335</v>
      </c>
      <c r="BD311" s="146">
        <f t="shared" si="507"/>
        <v>2789.8566666666666</v>
      </c>
    </row>
    <row r="312" spans="1:56" outlineLevel="1" x14ac:dyDescent="0.25">
      <c r="A312" s="46">
        <v>39140</v>
      </c>
      <c r="B312" s="36" t="s">
        <v>424</v>
      </c>
      <c r="C312" s="36" t="s">
        <v>425</v>
      </c>
      <c r="D312" s="38">
        <v>20642.16</v>
      </c>
      <c r="E312" s="38"/>
      <c r="F312" s="38">
        <v>860.09</v>
      </c>
      <c r="G312" s="38">
        <v>1892.1980000000001</v>
      </c>
      <c r="H312" s="38">
        <v>2924.306</v>
      </c>
      <c r="I312" s="38">
        <v>3956.4139999999998</v>
      </c>
      <c r="J312" s="38">
        <v>4988.5219999999999</v>
      </c>
      <c r="K312" s="38">
        <v>6020.63</v>
      </c>
      <c r="L312" s="38">
        <v>7052.7380000000003</v>
      </c>
      <c r="M312" s="38">
        <f t="shared" si="511"/>
        <v>8084.8460000000005</v>
      </c>
      <c r="N312" s="40">
        <v>19610.052</v>
      </c>
      <c r="O312" s="41">
        <v>86.009</v>
      </c>
      <c r="P312" s="40">
        <v>86.009</v>
      </c>
      <c r="Q312" s="40">
        <v>86.009</v>
      </c>
      <c r="R312" s="40">
        <v>86.009</v>
      </c>
      <c r="S312" s="40">
        <v>86.009</v>
      </c>
      <c r="T312" s="40">
        <v>86.009</v>
      </c>
      <c r="U312" s="40">
        <v>86.009</v>
      </c>
      <c r="V312" s="40">
        <v>86.009</v>
      </c>
      <c r="W312" s="40">
        <v>86.009</v>
      </c>
      <c r="X312" s="40">
        <v>86.009</v>
      </c>
      <c r="Y312" s="40">
        <v>86.009</v>
      </c>
      <c r="Z312" s="40">
        <v>86.009</v>
      </c>
      <c r="AA312" s="42">
        <v>9116.9539999999997</v>
      </c>
      <c r="AB312" s="42">
        <v>11525.206</v>
      </c>
      <c r="AC312" s="40">
        <f>+($D$312*5%)/12</f>
        <v>86.009</v>
      </c>
      <c r="AD312" s="40">
        <f t="shared" ref="AD312:AN312" si="522">+($D$312*5%)/12</f>
        <v>86.009</v>
      </c>
      <c r="AE312" s="40">
        <f t="shared" si="522"/>
        <v>86.009</v>
      </c>
      <c r="AF312" s="40">
        <f t="shared" si="522"/>
        <v>86.009</v>
      </c>
      <c r="AG312" s="40">
        <f t="shared" si="522"/>
        <v>86.009</v>
      </c>
      <c r="AH312" s="40">
        <f t="shared" si="522"/>
        <v>86.009</v>
      </c>
      <c r="AI312" s="40">
        <f t="shared" si="522"/>
        <v>86.009</v>
      </c>
      <c r="AJ312" s="40">
        <f t="shared" si="522"/>
        <v>86.009</v>
      </c>
      <c r="AK312" s="40">
        <f t="shared" si="522"/>
        <v>86.009</v>
      </c>
      <c r="AL312" s="40">
        <f t="shared" si="522"/>
        <v>86.009</v>
      </c>
      <c r="AM312" s="40">
        <f t="shared" si="522"/>
        <v>86.009</v>
      </c>
      <c r="AN312" s="40">
        <f t="shared" si="522"/>
        <v>86.009</v>
      </c>
      <c r="AO312" s="44">
        <f t="shared" si="500"/>
        <v>10149.062</v>
      </c>
      <c r="AP312" s="44">
        <f t="shared" si="501"/>
        <v>10493.098</v>
      </c>
      <c r="AQ312" s="44">
        <f>+($D$312*5%)/12</f>
        <v>86.009</v>
      </c>
      <c r="AR312" s="44">
        <f t="shared" ref="AR312:BB312" si="523">+($D$312*5%)/12</f>
        <v>86.009</v>
      </c>
      <c r="AS312" s="44">
        <f t="shared" si="523"/>
        <v>86.009</v>
      </c>
      <c r="AT312" s="44">
        <f t="shared" si="523"/>
        <v>86.009</v>
      </c>
      <c r="AU312" s="44">
        <f t="shared" si="523"/>
        <v>86.009</v>
      </c>
      <c r="AV312" s="44">
        <f t="shared" si="523"/>
        <v>86.009</v>
      </c>
      <c r="AW312" s="44">
        <f t="shared" si="523"/>
        <v>86.009</v>
      </c>
      <c r="AX312" s="44">
        <f t="shared" si="523"/>
        <v>86.009</v>
      </c>
      <c r="AY312" s="44">
        <f t="shared" si="523"/>
        <v>86.009</v>
      </c>
      <c r="AZ312" s="44">
        <f t="shared" si="523"/>
        <v>86.009</v>
      </c>
      <c r="BA312" s="44">
        <f t="shared" si="523"/>
        <v>86.009</v>
      </c>
      <c r="BB312" s="44">
        <f t="shared" si="523"/>
        <v>86.009</v>
      </c>
      <c r="BC312" s="44">
        <f t="shared" si="506"/>
        <v>11181.17</v>
      </c>
      <c r="BD312" s="146">
        <f t="shared" si="507"/>
        <v>9460.99</v>
      </c>
    </row>
    <row r="313" spans="1:56" outlineLevel="1" x14ac:dyDescent="0.25">
      <c r="A313" s="46">
        <v>39144</v>
      </c>
      <c r="B313" s="36" t="s">
        <v>426</v>
      </c>
      <c r="C313" s="36" t="s">
        <v>427</v>
      </c>
      <c r="D313" s="38">
        <v>3500</v>
      </c>
      <c r="E313" s="38">
        <v>0</v>
      </c>
      <c r="F313" s="38">
        <v>131.25</v>
      </c>
      <c r="G313" s="38">
        <v>306.25</v>
      </c>
      <c r="H313" s="38">
        <v>481.25</v>
      </c>
      <c r="I313" s="38">
        <v>656.25</v>
      </c>
      <c r="J313" s="38">
        <v>831.25</v>
      </c>
      <c r="K313" s="38">
        <v>1006.25</v>
      </c>
      <c r="L313" s="38">
        <v>1181.25</v>
      </c>
      <c r="M313" s="38">
        <f t="shared" ref="M313" si="524">+L313+175</f>
        <v>1356.25</v>
      </c>
      <c r="N313" s="40">
        <v>3325</v>
      </c>
      <c r="O313" s="41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2">
        <v>1356.25</v>
      </c>
      <c r="AB313" s="42">
        <v>2143.75</v>
      </c>
      <c r="AC313" s="40">
        <f>+($D$313*5%)/12</f>
        <v>14.583333333333334</v>
      </c>
      <c r="AD313" s="40">
        <f t="shared" ref="AD313:AN313" si="525">+($D$313*5%)/12</f>
        <v>14.583333333333334</v>
      </c>
      <c r="AE313" s="40">
        <f t="shared" si="525"/>
        <v>14.583333333333334</v>
      </c>
      <c r="AF313" s="40">
        <f t="shared" si="525"/>
        <v>14.583333333333334</v>
      </c>
      <c r="AG313" s="40">
        <f t="shared" si="525"/>
        <v>14.583333333333334</v>
      </c>
      <c r="AH313" s="40">
        <f t="shared" si="525"/>
        <v>14.583333333333334</v>
      </c>
      <c r="AI313" s="40">
        <f t="shared" si="525"/>
        <v>14.583333333333334</v>
      </c>
      <c r="AJ313" s="40">
        <f t="shared" si="525"/>
        <v>14.583333333333334</v>
      </c>
      <c r="AK313" s="40">
        <f t="shared" si="525"/>
        <v>14.583333333333334</v>
      </c>
      <c r="AL313" s="40">
        <f t="shared" si="525"/>
        <v>14.583333333333334</v>
      </c>
      <c r="AM313" s="40">
        <f t="shared" si="525"/>
        <v>14.583333333333334</v>
      </c>
      <c r="AN313" s="40">
        <f t="shared" si="525"/>
        <v>14.583333333333334</v>
      </c>
      <c r="AO313" s="44">
        <f t="shared" si="500"/>
        <v>1531.25</v>
      </c>
      <c r="AP313" s="44">
        <f t="shared" si="501"/>
        <v>1968.75</v>
      </c>
      <c r="AQ313" s="44">
        <f>+($D$313*5%)/12</f>
        <v>14.583333333333334</v>
      </c>
      <c r="AR313" s="44">
        <f t="shared" ref="AR313:BB313" si="526">+($D$313*5%)/12</f>
        <v>14.583333333333334</v>
      </c>
      <c r="AS313" s="44">
        <f t="shared" si="526"/>
        <v>14.583333333333334</v>
      </c>
      <c r="AT313" s="44">
        <f t="shared" si="526"/>
        <v>14.583333333333334</v>
      </c>
      <c r="AU313" s="44">
        <f t="shared" si="526"/>
        <v>14.583333333333334</v>
      </c>
      <c r="AV313" s="44">
        <f t="shared" si="526"/>
        <v>14.583333333333334</v>
      </c>
      <c r="AW313" s="44">
        <f t="shared" si="526"/>
        <v>14.583333333333334</v>
      </c>
      <c r="AX313" s="44">
        <f t="shared" si="526"/>
        <v>14.583333333333334</v>
      </c>
      <c r="AY313" s="44">
        <f t="shared" si="526"/>
        <v>14.583333333333334</v>
      </c>
      <c r="AZ313" s="44">
        <f t="shared" si="526"/>
        <v>14.583333333333334</v>
      </c>
      <c r="BA313" s="44">
        <f t="shared" si="526"/>
        <v>14.583333333333334</v>
      </c>
      <c r="BB313" s="44">
        <f t="shared" si="526"/>
        <v>14.583333333333334</v>
      </c>
      <c r="BC313" s="44">
        <f t="shared" si="506"/>
        <v>1706.25</v>
      </c>
      <c r="BD313" s="146">
        <f t="shared" si="507"/>
        <v>1793.75</v>
      </c>
    </row>
    <row r="314" spans="1:56" outlineLevel="1" x14ac:dyDescent="0.25">
      <c r="A314" s="78">
        <v>39144</v>
      </c>
      <c r="B314" s="79" t="s">
        <v>426</v>
      </c>
      <c r="C314" s="79" t="s">
        <v>427</v>
      </c>
      <c r="D314" s="112">
        <v>-3500</v>
      </c>
      <c r="E314" s="112">
        <v>0</v>
      </c>
      <c r="F314" s="112">
        <v>131.25</v>
      </c>
      <c r="G314" s="112">
        <v>-306.25</v>
      </c>
      <c r="H314" s="112">
        <v>-418.25</v>
      </c>
      <c r="I314" s="112">
        <v>-656.25</v>
      </c>
      <c r="J314" s="38">
        <v>-831.25</v>
      </c>
      <c r="K314" s="112">
        <v>-1006.25</v>
      </c>
      <c r="L314" s="112">
        <v>-1181.25</v>
      </c>
      <c r="M314" s="112">
        <v>-1356.25</v>
      </c>
      <c r="N314" s="40">
        <v>-3325</v>
      </c>
      <c r="O314" s="41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2">
        <v>-1356.25</v>
      </c>
      <c r="AB314" s="42">
        <v>-2143.75</v>
      </c>
      <c r="AC314" s="40">
        <f>+($D$314*5%)/12</f>
        <v>-14.583333333333334</v>
      </c>
      <c r="AD314" s="40">
        <f t="shared" ref="AD314:AN314" si="527">+($D$314*5%)/12</f>
        <v>-14.583333333333334</v>
      </c>
      <c r="AE314" s="40">
        <f t="shared" si="527"/>
        <v>-14.583333333333334</v>
      </c>
      <c r="AF314" s="40">
        <f t="shared" si="527"/>
        <v>-14.583333333333334</v>
      </c>
      <c r="AG314" s="40">
        <f t="shared" si="527"/>
        <v>-14.583333333333334</v>
      </c>
      <c r="AH314" s="40">
        <f t="shared" si="527"/>
        <v>-14.583333333333334</v>
      </c>
      <c r="AI314" s="40">
        <f t="shared" si="527"/>
        <v>-14.583333333333334</v>
      </c>
      <c r="AJ314" s="40">
        <f t="shared" si="527"/>
        <v>-14.583333333333334</v>
      </c>
      <c r="AK314" s="40">
        <f t="shared" si="527"/>
        <v>-14.583333333333334</v>
      </c>
      <c r="AL314" s="40">
        <f t="shared" si="527"/>
        <v>-14.583333333333334</v>
      </c>
      <c r="AM314" s="40">
        <f t="shared" si="527"/>
        <v>-14.583333333333334</v>
      </c>
      <c r="AN314" s="40">
        <f t="shared" si="527"/>
        <v>-14.583333333333334</v>
      </c>
      <c r="AO314" s="44">
        <f t="shared" si="500"/>
        <v>-1531.25</v>
      </c>
      <c r="AP314" s="44">
        <f t="shared" si="501"/>
        <v>-1968.75</v>
      </c>
      <c r="AQ314" s="44">
        <f>+($D$314*5%)/12</f>
        <v>-14.583333333333334</v>
      </c>
      <c r="AR314" s="44">
        <f t="shared" ref="AR314:BB314" si="528">+($D$314*5%)/12</f>
        <v>-14.583333333333334</v>
      </c>
      <c r="AS314" s="44">
        <f t="shared" si="528"/>
        <v>-14.583333333333334</v>
      </c>
      <c r="AT314" s="44">
        <f t="shared" si="528"/>
        <v>-14.583333333333334</v>
      </c>
      <c r="AU314" s="44">
        <f t="shared" si="528"/>
        <v>-14.583333333333334</v>
      </c>
      <c r="AV314" s="44">
        <f t="shared" si="528"/>
        <v>-14.583333333333334</v>
      </c>
      <c r="AW314" s="44">
        <f t="shared" si="528"/>
        <v>-14.583333333333334</v>
      </c>
      <c r="AX314" s="44">
        <f t="shared" si="528"/>
        <v>-14.583333333333334</v>
      </c>
      <c r="AY314" s="44">
        <f t="shared" si="528"/>
        <v>-14.583333333333334</v>
      </c>
      <c r="AZ314" s="44">
        <f t="shared" si="528"/>
        <v>-14.583333333333334</v>
      </c>
      <c r="BA314" s="44">
        <f t="shared" si="528"/>
        <v>-14.583333333333334</v>
      </c>
      <c r="BB314" s="44">
        <f t="shared" si="528"/>
        <v>-14.583333333333334</v>
      </c>
      <c r="BC314" s="44">
        <f t="shared" si="506"/>
        <v>-1706.25</v>
      </c>
      <c r="BD314" s="146">
        <f t="shared" si="507"/>
        <v>-1793.75</v>
      </c>
    </row>
    <row r="315" spans="1:56" outlineLevel="1" x14ac:dyDescent="0.25">
      <c r="A315" s="46">
        <v>39144</v>
      </c>
      <c r="B315" s="36" t="s">
        <v>428</v>
      </c>
      <c r="C315" s="36" t="s">
        <v>429</v>
      </c>
      <c r="D315" s="38">
        <v>3250</v>
      </c>
      <c r="E315" s="38"/>
      <c r="F315" s="38">
        <v>121.875</v>
      </c>
      <c r="G315" s="38">
        <v>284.375</v>
      </c>
      <c r="H315" s="38">
        <v>446.875</v>
      </c>
      <c r="I315" s="38">
        <v>609.375</v>
      </c>
      <c r="J315" s="38">
        <v>771.875</v>
      </c>
      <c r="K315" s="38">
        <v>934.375</v>
      </c>
      <c r="L315" s="38">
        <v>1096.875</v>
      </c>
      <c r="M315" s="38">
        <f t="shared" ref="M315:M378" si="529">+L315+SUM(O315:Z315)</f>
        <v>1259.375</v>
      </c>
      <c r="N315" s="40">
        <v>3087.5</v>
      </c>
      <c r="O315" s="41">
        <v>13.541666666666666</v>
      </c>
      <c r="P315" s="40">
        <v>13.541666666666666</v>
      </c>
      <c r="Q315" s="40">
        <v>13.541666666666666</v>
      </c>
      <c r="R315" s="40">
        <v>13.541666666666666</v>
      </c>
      <c r="S315" s="40">
        <v>13.541666666666666</v>
      </c>
      <c r="T315" s="40">
        <v>13.541666666666666</v>
      </c>
      <c r="U315" s="40">
        <v>13.541666666666666</v>
      </c>
      <c r="V315" s="40">
        <v>13.541666666666666</v>
      </c>
      <c r="W315" s="40">
        <v>13.541666666666666</v>
      </c>
      <c r="X315" s="40">
        <v>13.541666666666666</v>
      </c>
      <c r="Y315" s="40">
        <v>13.541666666666666</v>
      </c>
      <c r="Z315" s="40">
        <v>13.541666666666666</v>
      </c>
      <c r="AA315" s="42">
        <v>1421.875</v>
      </c>
      <c r="AB315" s="42">
        <v>1828.125</v>
      </c>
      <c r="AC315" s="40">
        <f>+($D$315*5%)/12</f>
        <v>13.541666666666666</v>
      </c>
      <c r="AD315" s="40">
        <f t="shared" ref="AD315:AN315" si="530">+($D$315*5%)/12</f>
        <v>13.541666666666666</v>
      </c>
      <c r="AE315" s="40">
        <f t="shared" si="530"/>
        <v>13.541666666666666</v>
      </c>
      <c r="AF315" s="40">
        <f t="shared" si="530"/>
        <v>13.541666666666666</v>
      </c>
      <c r="AG315" s="40">
        <f t="shared" si="530"/>
        <v>13.541666666666666</v>
      </c>
      <c r="AH315" s="40">
        <f t="shared" si="530"/>
        <v>13.541666666666666</v>
      </c>
      <c r="AI315" s="40">
        <f t="shared" si="530"/>
        <v>13.541666666666666</v>
      </c>
      <c r="AJ315" s="40">
        <f t="shared" si="530"/>
        <v>13.541666666666666</v>
      </c>
      <c r="AK315" s="40">
        <f t="shared" si="530"/>
        <v>13.541666666666666</v>
      </c>
      <c r="AL315" s="40">
        <f t="shared" si="530"/>
        <v>13.541666666666666</v>
      </c>
      <c r="AM315" s="40">
        <f t="shared" si="530"/>
        <v>13.541666666666666</v>
      </c>
      <c r="AN315" s="40">
        <f t="shared" si="530"/>
        <v>13.541666666666666</v>
      </c>
      <c r="AO315" s="44">
        <f t="shared" si="500"/>
        <v>1584.375</v>
      </c>
      <c r="AP315" s="44">
        <f t="shared" si="501"/>
        <v>1665.625</v>
      </c>
      <c r="AQ315" s="44">
        <f>+($D$315*5%)/12</f>
        <v>13.541666666666666</v>
      </c>
      <c r="AR315" s="44">
        <f t="shared" ref="AR315:BB315" si="531">+($D$315*5%)/12</f>
        <v>13.541666666666666</v>
      </c>
      <c r="AS315" s="44">
        <f t="shared" si="531"/>
        <v>13.541666666666666</v>
      </c>
      <c r="AT315" s="44">
        <f t="shared" si="531"/>
        <v>13.541666666666666</v>
      </c>
      <c r="AU315" s="44">
        <f t="shared" si="531"/>
        <v>13.541666666666666</v>
      </c>
      <c r="AV315" s="44">
        <f t="shared" si="531"/>
        <v>13.541666666666666</v>
      </c>
      <c r="AW315" s="44">
        <f t="shared" si="531"/>
        <v>13.541666666666666</v>
      </c>
      <c r="AX315" s="44">
        <f t="shared" si="531"/>
        <v>13.541666666666666</v>
      </c>
      <c r="AY315" s="44">
        <f t="shared" si="531"/>
        <v>13.541666666666666</v>
      </c>
      <c r="AZ315" s="44">
        <f t="shared" si="531"/>
        <v>13.541666666666666</v>
      </c>
      <c r="BA315" s="44">
        <f t="shared" si="531"/>
        <v>13.541666666666666</v>
      </c>
      <c r="BB315" s="44">
        <f t="shared" si="531"/>
        <v>13.541666666666666</v>
      </c>
      <c r="BC315" s="44">
        <f t="shared" si="506"/>
        <v>1746.875</v>
      </c>
      <c r="BD315" s="146">
        <f t="shared" si="507"/>
        <v>1503.125</v>
      </c>
    </row>
    <row r="316" spans="1:56" outlineLevel="1" x14ac:dyDescent="0.25">
      <c r="A316" s="46">
        <v>39146</v>
      </c>
      <c r="B316" s="36" t="s">
        <v>430</v>
      </c>
      <c r="C316" s="36" t="s">
        <v>431</v>
      </c>
      <c r="D316" s="38">
        <v>7913.04</v>
      </c>
      <c r="E316" s="38"/>
      <c r="F316" s="38">
        <v>296.73900000000003</v>
      </c>
      <c r="G316" s="38">
        <v>692.39100000000008</v>
      </c>
      <c r="H316" s="38">
        <v>1088.0430000000001</v>
      </c>
      <c r="I316" s="38">
        <v>1483.6950000000002</v>
      </c>
      <c r="J316" s="38">
        <v>1879.3470000000002</v>
      </c>
      <c r="K316" s="38">
        <v>2274.9990000000003</v>
      </c>
      <c r="L316" s="38">
        <v>2670.6510000000003</v>
      </c>
      <c r="M316" s="38">
        <f t="shared" si="529"/>
        <v>3066.3030000000003</v>
      </c>
      <c r="N316" s="40">
        <v>7517.3879999999999</v>
      </c>
      <c r="O316" s="41">
        <v>32.971000000000004</v>
      </c>
      <c r="P316" s="40">
        <v>32.971000000000004</v>
      </c>
      <c r="Q316" s="40">
        <v>32.971000000000004</v>
      </c>
      <c r="R316" s="40">
        <v>32.971000000000004</v>
      </c>
      <c r="S316" s="40">
        <v>32.971000000000004</v>
      </c>
      <c r="T316" s="40">
        <v>32.971000000000004</v>
      </c>
      <c r="U316" s="40">
        <v>32.971000000000004</v>
      </c>
      <c r="V316" s="40">
        <v>32.971000000000004</v>
      </c>
      <c r="W316" s="40">
        <v>32.971000000000004</v>
      </c>
      <c r="X316" s="40">
        <v>32.971000000000004</v>
      </c>
      <c r="Y316" s="40">
        <v>32.971000000000004</v>
      </c>
      <c r="Z316" s="40">
        <v>32.971000000000004</v>
      </c>
      <c r="AA316" s="42">
        <v>3461.9550000000004</v>
      </c>
      <c r="AB316" s="42">
        <v>4451.0849999999991</v>
      </c>
      <c r="AC316" s="40">
        <f>+($D$316*5%)/12</f>
        <v>32.971000000000004</v>
      </c>
      <c r="AD316" s="40">
        <f t="shared" ref="AD316:AN316" si="532">+($D$316*5%)/12</f>
        <v>32.971000000000004</v>
      </c>
      <c r="AE316" s="40">
        <f t="shared" si="532"/>
        <v>32.971000000000004</v>
      </c>
      <c r="AF316" s="40">
        <f t="shared" si="532"/>
        <v>32.971000000000004</v>
      </c>
      <c r="AG316" s="40">
        <f t="shared" si="532"/>
        <v>32.971000000000004</v>
      </c>
      <c r="AH316" s="40">
        <f t="shared" si="532"/>
        <v>32.971000000000004</v>
      </c>
      <c r="AI316" s="40">
        <f t="shared" si="532"/>
        <v>32.971000000000004</v>
      </c>
      <c r="AJ316" s="40">
        <f t="shared" si="532"/>
        <v>32.971000000000004</v>
      </c>
      <c r="AK316" s="40">
        <f t="shared" si="532"/>
        <v>32.971000000000004</v>
      </c>
      <c r="AL316" s="40">
        <f t="shared" si="532"/>
        <v>32.971000000000004</v>
      </c>
      <c r="AM316" s="40">
        <f t="shared" si="532"/>
        <v>32.971000000000004</v>
      </c>
      <c r="AN316" s="40">
        <f t="shared" si="532"/>
        <v>32.971000000000004</v>
      </c>
      <c r="AO316" s="44">
        <f t="shared" si="500"/>
        <v>3857.6070000000004</v>
      </c>
      <c r="AP316" s="44">
        <f t="shared" si="501"/>
        <v>4055.4329999999995</v>
      </c>
      <c r="AQ316" s="44">
        <f>+($D$316*5%)/12</f>
        <v>32.971000000000004</v>
      </c>
      <c r="AR316" s="44">
        <f t="shared" ref="AR316:BB316" si="533">+($D$316*5%)/12</f>
        <v>32.971000000000004</v>
      </c>
      <c r="AS316" s="44">
        <f t="shared" si="533"/>
        <v>32.971000000000004</v>
      </c>
      <c r="AT316" s="44">
        <f t="shared" si="533"/>
        <v>32.971000000000004</v>
      </c>
      <c r="AU316" s="44">
        <f t="shared" si="533"/>
        <v>32.971000000000004</v>
      </c>
      <c r="AV316" s="44">
        <f t="shared" si="533"/>
        <v>32.971000000000004</v>
      </c>
      <c r="AW316" s="44">
        <f t="shared" si="533"/>
        <v>32.971000000000004</v>
      </c>
      <c r="AX316" s="44">
        <f t="shared" si="533"/>
        <v>32.971000000000004</v>
      </c>
      <c r="AY316" s="44">
        <f t="shared" si="533"/>
        <v>32.971000000000004</v>
      </c>
      <c r="AZ316" s="44">
        <f t="shared" si="533"/>
        <v>32.971000000000004</v>
      </c>
      <c r="BA316" s="44">
        <f t="shared" si="533"/>
        <v>32.971000000000004</v>
      </c>
      <c r="BB316" s="44">
        <f t="shared" si="533"/>
        <v>32.971000000000004</v>
      </c>
      <c r="BC316" s="44">
        <f t="shared" si="506"/>
        <v>4253.259</v>
      </c>
      <c r="BD316" s="146">
        <f t="shared" si="507"/>
        <v>3659.7809999999999</v>
      </c>
    </row>
    <row r="317" spans="1:56" outlineLevel="1" x14ac:dyDescent="0.25">
      <c r="A317" s="46">
        <v>39146</v>
      </c>
      <c r="B317" s="36" t="s">
        <v>432</v>
      </c>
      <c r="C317" s="36" t="s">
        <v>433</v>
      </c>
      <c r="D317" s="38">
        <v>19267.5</v>
      </c>
      <c r="E317" s="38"/>
      <c r="F317" s="38">
        <v>722.53125</v>
      </c>
      <c r="G317" s="38">
        <v>1685.90625</v>
      </c>
      <c r="H317" s="38">
        <v>2649.28125</v>
      </c>
      <c r="I317" s="38">
        <v>3612.65625</v>
      </c>
      <c r="J317" s="38">
        <v>4576.03125</v>
      </c>
      <c r="K317" s="38">
        <v>5539.40625</v>
      </c>
      <c r="L317" s="38">
        <v>6502.78125</v>
      </c>
      <c r="M317" s="38">
        <f t="shared" si="529"/>
        <v>7466.15625</v>
      </c>
      <c r="N317" s="40">
        <v>18304.125</v>
      </c>
      <c r="O317" s="41">
        <v>80.28125</v>
      </c>
      <c r="P317" s="40">
        <v>80.28125</v>
      </c>
      <c r="Q317" s="40">
        <v>80.28125</v>
      </c>
      <c r="R317" s="40">
        <v>80.28125</v>
      </c>
      <c r="S317" s="40">
        <v>80.28125</v>
      </c>
      <c r="T317" s="40">
        <v>80.28125</v>
      </c>
      <c r="U317" s="40">
        <v>80.28125</v>
      </c>
      <c r="V317" s="40">
        <v>80.28125</v>
      </c>
      <c r="W317" s="40">
        <v>80.28125</v>
      </c>
      <c r="X317" s="40">
        <v>80.28125</v>
      </c>
      <c r="Y317" s="40">
        <v>80.28125</v>
      </c>
      <c r="Z317" s="40">
        <v>80.28125</v>
      </c>
      <c r="AA317" s="42">
        <v>8429.53125</v>
      </c>
      <c r="AB317" s="42">
        <v>10837.96875</v>
      </c>
      <c r="AC317" s="40">
        <f>+($D$317*5%)/12</f>
        <v>80.28125</v>
      </c>
      <c r="AD317" s="40">
        <f t="shared" ref="AD317:AN317" si="534">+($D$317*5%)/12</f>
        <v>80.28125</v>
      </c>
      <c r="AE317" s="40">
        <f t="shared" si="534"/>
        <v>80.28125</v>
      </c>
      <c r="AF317" s="40">
        <f t="shared" si="534"/>
        <v>80.28125</v>
      </c>
      <c r="AG317" s="40">
        <f t="shared" si="534"/>
        <v>80.28125</v>
      </c>
      <c r="AH317" s="40">
        <f t="shared" si="534"/>
        <v>80.28125</v>
      </c>
      <c r="AI317" s="40">
        <f t="shared" si="534"/>
        <v>80.28125</v>
      </c>
      <c r="AJ317" s="40">
        <f t="shared" si="534"/>
        <v>80.28125</v>
      </c>
      <c r="AK317" s="40">
        <f t="shared" si="534"/>
        <v>80.28125</v>
      </c>
      <c r="AL317" s="40">
        <f t="shared" si="534"/>
        <v>80.28125</v>
      </c>
      <c r="AM317" s="40">
        <f t="shared" si="534"/>
        <v>80.28125</v>
      </c>
      <c r="AN317" s="40">
        <f t="shared" si="534"/>
        <v>80.28125</v>
      </c>
      <c r="AO317" s="44">
        <f t="shared" si="500"/>
        <v>9392.90625</v>
      </c>
      <c r="AP317" s="44">
        <f t="shared" si="501"/>
        <v>9874.59375</v>
      </c>
      <c r="AQ317" s="44">
        <f>+($D$317*5%)/12</f>
        <v>80.28125</v>
      </c>
      <c r="AR317" s="44">
        <f t="shared" ref="AR317:BB317" si="535">+($D$317*5%)/12</f>
        <v>80.28125</v>
      </c>
      <c r="AS317" s="44">
        <f t="shared" si="535"/>
        <v>80.28125</v>
      </c>
      <c r="AT317" s="44">
        <f t="shared" si="535"/>
        <v>80.28125</v>
      </c>
      <c r="AU317" s="44">
        <f t="shared" si="535"/>
        <v>80.28125</v>
      </c>
      <c r="AV317" s="44">
        <f t="shared" si="535"/>
        <v>80.28125</v>
      </c>
      <c r="AW317" s="44">
        <f t="shared" si="535"/>
        <v>80.28125</v>
      </c>
      <c r="AX317" s="44">
        <f t="shared" si="535"/>
        <v>80.28125</v>
      </c>
      <c r="AY317" s="44">
        <f t="shared" si="535"/>
        <v>80.28125</v>
      </c>
      <c r="AZ317" s="44">
        <f t="shared" si="535"/>
        <v>80.28125</v>
      </c>
      <c r="BA317" s="44">
        <f t="shared" si="535"/>
        <v>80.28125</v>
      </c>
      <c r="BB317" s="44">
        <f t="shared" si="535"/>
        <v>80.28125</v>
      </c>
      <c r="BC317" s="44">
        <f t="shared" si="506"/>
        <v>10356.28125</v>
      </c>
      <c r="BD317" s="146">
        <f t="shared" si="507"/>
        <v>8911.21875</v>
      </c>
    </row>
    <row r="318" spans="1:56" outlineLevel="1" x14ac:dyDescent="0.25">
      <c r="A318" s="46">
        <v>39164</v>
      </c>
      <c r="B318" s="36" t="s">
        <v>434</v>
      </c>
      <c r="C318" s="36" t="s">
        <v>435</v>
      </c>
      <c r="D318" s="38">
        <v>10627.5</v>
      </c>
      <c r="E318" s="38"/>
      <c r="F318" s="38">
        <v>398.53125</v>
      </c>
      <c r="G318" s="38">
        <v>929.90625</v>
      </c>
      <c r="H318" s="38">
        <v>1461.28125</v>
      </c>
      <c r="I318" s="38">
        <v>1992.65625</v>
      </c>
      <c r="J318" s="38">
        <v>2524.03125</v>
      </c>
      <c r="K318" s="38">
        <v>3055.40625</v>
      </c>
      <c r="L318" s="38">
        <v>3586.78125</v>
      </c>
      <c r="M318" s="38">
        <f t="shared" si="529"/>
        <v>4118.15625</v>
      </c>
      <c r="N318" s="40">
        <v>10096.125</v>
      </c>
      <c r="O318" s="41">
        <v>44.28125</v>
      </c>
      <c r="P318" s="40">
        <v>44.28125</v>
      </c>
      <c r="Q318" s="40">
        <v>44.28125</v>
      </c>
      <c r="R318" s="40">
        <v>44.28125</v>
      </c>
      <c r="S318" s="40">
        <v>44.28125</v>
      </c>
      <c r="T318" s="40">
        <v>44.28125</v>
      </c>
      <c r="U318" s="40">
        <v>44.28125</v>
      </c>
      <c r="V318" s="40">
        <v>44.28125</v>
      </c>
      <c r="W318" s="40">
        <v>44.28125</v>
      </c>
      <c r="X318" s="40">
        <v>44.28125</v>
      </c>
      <c r="Y318" s="40">
        <v>44.28125</v>
      </c>
      <c r="Z318" s="40">
        <v>44.28125</v>
      </c>
      <c r="AA318" s="42">
        <v>4649.53125</v>
      </c>
      <c r="AB318" s="42">
        <v>5977.96875</v>
      </c>
      <c r="AC318" s="40">
        <f>+($D$318*5%)/12</f>
        <v>44.28125</v>
      </c>
      <c r="AD318" s="40">
        <f t="shared" ref="AD318:AN318" si="536">+($D$318*5%)/12</f>
        <v>44.28125</v>
      </c>
      <c r="AE318" s="40">
        <f t="shared" si="536"/>
        <v>44.28125</v>
      </c>
      <c r="AF318" s="40">
        <f t="shared" si="536"/>
        <v>44.28125</v>
      </c>
      <c r="AG318" s="40">
        <f t="shared" si="536"/>
        <v>44.28125</v>
      </c>
      <c r="AH318" s="40">
        <f t="shared" si="536"/>
        <v>44.28125</v>
      </c>
      <c r="AI318" s="40">
        <f t="shared" si="536"/>
        <v>44.28125</v>
      </c>
      <c r="AJ318" s="40">
        <f t="shared" si="536"/>
        <v>44.28125</v>
      </c>
      <c r="AK318" s="40">
        <f t="shared" si="536"/>
        <v>44.28125</v>
      </c>
      <c r="AL318" s="40">
        <f t="shared" si="536"/>
        <v>44.28125</v>
      </c>
      <c r="AM318" s="40">
        <f t="shared" si="536"/>
        <v>44.28125</v>
      </c>
      <c r="AN318" s="40">
        <f t="shared" si="536"/>
        <v>44.28125</v>
      </c>
      <c r="AO318" s="44">
        <f t="shared" si="500"/>
        <v>5180.90625</v>
      </c>
      <c r="AP318" s="44">
        <f t="shared" si="501"/>
        <v>5446.59375</v>
      </c>
      <c r="AQ318" s="44">
        <f>+($D$318*5%)/12</f>
        <v>44.28125</v>
      </c>
      <c r="AR318" s="44">
        <f t="shared" ref="AR318:BB318" si="537">+($D$318*5%)/12</f>
        <v>44.28125</v>
      </c>
      <c r="AS318" s="44">
        <f t="shared" si="537"/>
        <v>44.28125</v>
      </c>
      <c r="AT318" s="44">
        <f t="shared" si="537"/>
        <v>44.28125</v>
      </c>
      <c r="AU318" s="44">
        <f t="shared" si="537"/>
        <v>44.28125</v>
      </c>
      <c r="AV318" s="44">
        <f t="shared" si="537"/>
        <v>44.28125</v>
      </c>
      <c r="AW318" s="44">
        <f t="shared" si="537"/>
        <v>44.28125</v>
      </c>
      <c r="AX318" s="44">
        <f t="shared" si="537"/>
        <v>44.28125</v>
      </c>
      <c r="AY318" s="44">
        <f t="shared" si="537"/>
        <v>44.28125</v>
      </c>
      <c r="AZ318" s="44">
        <f t="shared" si="537"/>
        <v>44.28125</v>
      </c>
      <c r="BA318" s="44">
        <f t="shared" si="537"/>
        <v>44.28125</v>
      </c>
      <c r="BB318" s="44">
        <f t="shared" si="537"/>
        <v>44.28125</v>
      </c>
      <c r="BC318" s="44">
        <f t="shared" si="506"/>
        <v>5712.28125</v>
      </c>
      <c r="BD318" s="146">
        <f t="shared" si="507"/>
        <v>4915.21875</v>
      </c>
    </row>
    <row r="319" spans="1:56" outlineLevel="1" x14ac:dyDescent="0.25">
      <c r="A319" s="46">
        <v>39164</v>
      </c>
      <c r="B319" s="36" t="s">
        <v>436</v>
      </c>
      <c r="C319" s="36" t="s">
        <v>437</v>
      </c>
      <c r="D319" s="38">
        <v>6803</v>
      </c>
      <c r="E319" s="38"/>
      <c r="F319" s="38">
        <v>255.11250000000001</v>
      </c>
      <c r="G319" s="38">
        <v>595.26250000000005</v>
      </c>
      <c r="H319" s="38">
        <v>935.41250000000002</v>
      </c>
      <c r="I319" s="38">
        <v>1275.5625</v>
      </c>
      <c r="J319" s="38">
        <v>1615.7125000000001</v>
      </c>
      <c r="K319" s="38">
        <v>1955.8625000000002</v>
      </c>
      <c r="L319" s="38">
        <v>2296.0125000000003</v>
      </c>
      <c r="M319" s="38">
        <f t="shared" si="529"/>
        <v>2636.1625000000004</v>
      </c>
      <c r="N319" s="40">
        <v>6462.85</v>
      </c>
      <c r="O319" s="41">
        <v>28.345833333333335</v>
      </c>
      <c r="P319" s="40">
        <v>28.345833333333335</v>
      </c>
      <c r="Q319" s="40">
        <v>28.345833333333335</v>
      </c>
      <c r="R319" s="40">
        <v>28.345833333333335</v>
      </c>
      <c r="S319" s="40">
        <v>28.345833333333335</v>
      </c>
      <c r="T319" s="40">
        <v>28.345833333333335</v>
      </c>
      <c r="U319" s="40">
        <v>28.345833333333335</v>
      </c>
      <c r="V319" s="40">
        <v>28.345833333333335</v>
      </c>
      <c r="W319" s="40">
        <v>28.345833333333335</v>
      </c>
      <c r="X319" s="40">
        <v>28.345833333333335</v>
      </c>
      <c r="Y319" s="40">
        <v>28.345833333333335</v>
      </c>
      <c r="Z319" s="40">
        <v>28.345833333333335</v>
      </c>
      <c r="AA319" s="42">
        <v>2976.3125000000005</v>
      </c>
      <c r="AB319" s="42">
        <v>3826.6874999999995</v>
      </c>
      <c r="AC319" s="40">
        <f>+($D$319*5%)/12</f>
        <v>28.345833333333335</v>
      </c>
      <c r="AD319" s="40">
        <f t="shared" ref="AD319:AN319" si="538">+($D$319*5%)/12</f>
        <v>28.345833333333335</v>
      </c>
      <c r="AE319" s="40">
        <f t="shared" si="538"/>
        <v>28.345833333333335</v>
      </c>
      <c r="AF319" s="40">
        <f t="shared" si="538"/>
        <v>28.345833333333335</v>
      </c>
      <c r="AG319" s="40">
        <f t="shared" si="538"/>
        <v>28.345833333333335</v>
      </c>
      <c r="AH319" s="40">
        <f t="shared" si="538"/>
        <v>28.345833333333335</v>
      </c>
      <c r="AI319" s="40">
        <f t="shared" si="538"/>
        <v>28.345833333333335</v>
      </c>
      <c r="AJ319" s="40">
        <f t="shared" si="538"/>
        <v>28.345833333333335</v>
      </c>
      <c r="AK319" s="40">
        <f t="shared" si="538"/>
        <v>28.345833333333335</v>
      </c>
      <c r="AL319" s="40">
        <f t="shared" si="538"/>
        <v>28.345833333333335</v>
      </c>
      <c r="AM319" s="40">
        <f t="shared" si="538"/>
        <v>28.345833333333335</v>
      </c>
      <c r="AN319" s="40">
        <f t="shared" si="538"/>
        <v>28.345833333333335</v>
      </c>
      <c r="AO319" s="44">
        <f t="shared" si="500"/>
        <v>3316.4625000000005</v>
      </c>
      <c r="AP319" s="44">
        <f t="shared" si="501"/>
        <v>3486.5374999999995</v>
      </c>
      <c r="AQ319" s="44">
        <f>+($D$319*5%)/12</f>
        <v>28.345833333333335</v>
      </c>
      <c r="AR319" s="44">
        <f t="shared" ref="AR319:BB319" si="539">+($D$319*5%)/12</f>
        <v>28.345833333333335</v>
      </c>
      <c r="AS319" s="44">
        <f t="shared" si="539"/>
        <v>28.345833333333335</v>
      </c>
      <c r="AT319" s="44">
        <f t="shared" si="539"/>
        <v>28.345833333333335</v>
      </c>
      <c r="AU319" s="44">
        <f t="shared" si="539"/>
        <v>28.345833333333335</v>
      </c>
      <c r="AV319" s="44">
        <f t="shared" si="539"/>
        <v>28.345833333333335</v>
      </c>
      <c r="AW319" s="44">
        <f t="shared" si="539"/>
        <v>28.345833333333335</v>
      </c>
      <c r="AX319" s="44">
        <f t="shared" si="539"/>
        <v>28.345833333333335</v>
      </c>
      <c r="AY319" s="44">
        <f t="shared" si="539"/>
        <v>28.345833333333335</v>
      </c>
      <c r="AZ319" s="44">
        <f t="shared" si="539"/>
        <v>28.345833333333335</v>
      </c>
      <c r="BA319" s="44">
        <f t="shared" si="539"/>
        <v>28.345833333333335</v>
      </c>
      <c r="BB319" s="44">
        <f t="shared" si="539"/>
        <v>28.345833333333335</v>
      </c>
      <c r="BC319" s="44">
        <f t="shared" si="506"/>
        <v>3656.6125000000006</v>
      </c>
      <c r="BD319" s="146">
        <f t="shared" si="507"/>
        <v>3146.3874999999994</v>
      </c>
    </row>
    <row r="320" spans="1:56" outlineLevel="1" x14ac:dyDescent="0.25">
      <c r="A320" s="46">
        <v>39169</v>
      </c>
      <c r="B320" s="36" t="s">
        <v>438</v>
      </c>
      <c r="C320" s="36" t="s">
        <v>439</v>
      </c>
      <c r="D320" s="38">
        <v>9250</v>
      </c>
      <c r="E320" s="38"/>
      <c r="F320" s="38">
        <v>346.875</v>
      </c>
      <c r="G320" s="38">
        <v>809.375</v>
      </c>
      <c r="H320" s="38">
        <v>1271.875</v>
      </c>
      <c r="I320" s="38">
        <v>1734.375</v>
      </c>
      <c r="J320" s="38">
        <v>2196.875</v>
      </c>
      <c r="K320" s="38">
        <v>2659.375</v>
      </c>
      <c r="L320" s="38">
        <v>3121.875</v>
      </c>
      <c r="M320" s="38">
        <f t="shared" si="529"/>
        <v>3584.375</v>
      </c>
      <c r="N320" s="40">
        <v>8787.5</v>
      </c>
      <c r="O320" s="41">
        <v>38.541666666666664</v>
      </c>
      <c r="P320" s="40">
        <v>38.541666666666664</v>
      </c>
      <c r="Q320" s="40">
        <v>38.541666666666664</v>
      </c>
      <c r="R320" s="40">
        <v>38.541666666666664</v>
      </c>
      <c r="S320" s="40">
        <v>38.541666666666664</v>
      </c>
      <c r="T320" s="40">
        <v>38.541666666666664</v>
      </c>
      <c r="U320" s="40">
        <v>38.541666666666664</v>
      </c>
      <c r="V320" s="40">
        <v>38.541666666666664</v>
      </c>
      <c r="W320" s="40">
        <v>38.541666666666664</v>
      </c>
      <c r="X320" s="40">
        <v>38.541666666666664</v>
      </c>
      <c r="Y320" s="40">
        <v>38.541666666666664</v>
      </c>
      <c r="Z320" s="40">
        <v>38.541666666666664</v>
      </c>
      <c r="AA320" s="42">
        <v>4046.875</v>
      </c>
      <c r="AB320" s="42">
        <v>5203.125</v>
      </c>
      <c r="AC320" s="40">
        <f>+($D$320*5%)/12</f>
        <v>38.541666666666664</v>
      </c>
      <c r="AD320" s="40">
        <f t="shared" ref="AD320:AN320" si="540">+($D$320*5%)/12</f>
        <v>38.541666666666664</v>
      </c>
      <c r="AE320" s="40">
        <f t="shared" si="540"/>
        <v>38.541666666666664</v>
      </c>
      <c r="AF320" s="40">
        <f t="shared" si="540"/>
        <v>38.541666666666664</v>
      </c>
      <c r="AG320" s="40">
        <f t="shared" si="540"/>
        <v>38.541666666666664</v>
      </c>
      <c r="AH320" s="40">
        <f t="shared" si="540"/>
        <v>38.541666666666664</v>
      </c>
      <c r="AI320" s="40">
        <f t="shared" si="540"/>
        <v>38.541666666666664</v>
      </c>
      <c r="AJ320" s="40">
        <f t="shared" si="540"/>
        <v>38.541666666666664</v>
      </c>
      <c r="AK320" s="40">
        <f t="shared" si="540"/>
        <v>38.541666666666664</v>
      </c>
      <c r="AL320" s="40">
        <f t="shared" si="540"/>
        <v>38.541666666666664</v>
      </c>
      <c r="AM320" s="40">
        <f t="shared" si="540"/>
        <v>38.541666666666664</v>
      </c>
      <c r="AN320" s="40">
        <f t="shared" si="540"/>
        <v>38.541666666666664</v>
      </c>
      <c r="AO320" s="44">
        <f t="shared" si="500"/>
        <v>4509.375</v>
      </c>
      <c r="AP320" s="44">
        <f t="shared" si="501"/>
        <v>4740.625</v>
      </c>
      <c r="AQ320" s="44">
        <f>+($D$320*5%)/12</f>
        <v>38.541666666666664</v>
      </c>
      <c r="AR320" s="44">
        <f t="shared" ref="AR320:BB320" si="541">+($D$320*5%)/12</f>
        <v>38.541666666666664</v>
      </c>
      <c r="AS320" s="44">
        <f t="shared" si="541"/>
        <v>38.541666666666664</v>
      </c>
      <c r="AT320" s="44">
        <f t="shared" si="541"/>
        <v>38.541666666666664</v>
      </c>
      <c r="AU320" s="44">
        <f t="shared" si="541"/>
        <v>38.541666666666664</v>
      </c>
      <c r="AV320" s="44">
        <f t="shared" si="541"/>
        <v>38.541666666666664</v>
      </c>
      <c r="AW320" s="44">
        <f t="shared" si="541"/>
        <v>38.541666666666664</v>
      </c>
      <c r="AX320" s="44">
        <f t="shared" si="541"/>
        <v>38.541666666666664</v>
      </c>
      <c r="AY320" s="44">
        <f t="shared" si="541"/>
        <v>38.541666666666664</v>
      </c>
      <c r="AZ320" s="44">
        <f t="shared" si="541"/>
        <v>38.541666666666664</v>
      </c>
      <c r="BA320" s="44">
        <f t="shared" si="541"/>
        <v>38.541666666666664</v>
      </c>
      <c r="BB320" s="44">
        <f t="shared" si="541"/>
        <v>38.541666666666664</v>
      </c>
      <c r="BC320" s="44">
        <f t="shared" si="506"/>
        <v>4971.875</v>
      </c>
      <c r="BD320" s="146">
        <f t="shared" si="507"/>
        <v>4278.125</v>
      </c>
    </row>
    <row r="321" spans="1:56" outlineLevel="1" x14ac:dyDescent="0.25">
      <c r="A321" s="34">
        <v>39190</v>
      </c>
      <c r="B321" s="35" t="s">
        <v>440</v>
      </c>
      <c r="C321" s="35" t="s">
        <v>441</v>
      </c>
      <c r="D321" s="38">
        <v>13192.64</v>
      </c>
      <c r="E321" s="38"/>
      <c r="F321" s="38">
        <v>439.75466666666671</v>
      </c>
      <c r="G321" s="38">
        <v>1099.3866666666668</v>
      </c>
      <c r="H321" s="38">
        <v>1759.0186666666682</v>
      </c>
      <c r="I321" s="38">
        <v>2418.6506666666683</v>
      </c>
      <c r="J321" s="38">
        <v>3078.2826666666683</v>
      </c>
      <c r="K321" s="38">
        <v>3737.9146666666684</v>
      </c>
      <c r="L321" s="38">
        <v>4397.5466666666689</v>
      </c>
      <c r="M321" s="38">
        <f t="shared" si="529"/>
        <v>5057.1786666666685</v>
      </c>
      <c r="N321" s="40">
        <v>12533.008</v>
      </c>
      <c r="O321" s="41">
        <v>54.969333333333338</v>
      </c>
      <c r="P321" s="40">
        <v>54.969333333333338</v>
      </c>
      <c r="Q321" s="40">
        <v>54.969333333333338</v>
      </c>
      <c r="R321" s="40">
        <v>54.969333333333338</v>
      </c>
      <c r="S321" s="40">
        <v>54.969333333333338</v>
      </c>
      <c r="T321" s="40">
        <v>54.969333333333338</v>
      </c>
      <c r="U321" s="40">
        <v>54.969333333333338</v>
      </c>
      <c r="V321" s="40">
        <v>54.969333333333338</v>
      </c>
      <c r="W321" s="40">
        <v>54.969333333333338</v>
      </c>
      <c r="X321" s="40">
        <v>54.969333333333338</v>
      </c>
      <c r="Y321" s="40">
        <v>54.969333333333338</v>
      </c>
      <c r="Z321" s="40">
        <v>54.969333333333338</v>
      </c>
      <c r="AA321" s="42">
        <v>5716.8106666666681</v>
      </c>
      <c r="AB321" s="42">
        <v>7475.8293333333313</v>
      </c>
      <c r="AC321" s="40">
        <f>+($D$321*5%)/12</f>
        <v>54.969333333333338</v>
      </c>
      <c r="AD321" s="40">
        <f t="shared" ref="AD321:AN321" si="542">+($D$321*5%)/12</f>
        <v>54.969333333333338</v>
      </c>
      <c r="AE321" s="40">
        <f t="shared" si="542"/>
        <v>54.969333333333338</v>
      </c>
      <c r="AF321" s="40">
        <f t="shared" si="542"/>
        <v>54.969333333333338</v>
      </c>
      <c r="AG321" s="40">
        <f t="shared" si="542"/>
        <v>54.969333333333338</v>
      </c>
      <c r="AH321" s="40">
        <f t="shared" si="542"/>
        <v>54.969333333333338</v>
      </c>
      <c r="AI321" s="40">
        <f t="shared" si="542"/>
        <v>54.969333333333338</v>
      </c>
      <c r="AJ321" s="40">
        <f t="shared" si="542"/>
        <v>54.969333333333338</v>
      </c>
      <c r="AK321" s="40">
        <f t="shared" si="542"/>
        <v>54.969333333333338</v>
      </c>
      <c r="AL321" s="40">
        <f t="shared" si="542"/>
        <v>54.969333333333338</v>
      </c>
      <c r="AM321" s="40">
        <f t="shared" si="542"/>
        <v>54.969333333333338</v>
      </c>
      <c r="AN321" s="40">
        <f t="shared" si="542"/>
        <v>54.969333333333338</v>
      </c>
      <c r="AO321" s="44">
        <f t="shared" si="500"/>
        <v>6376.4426666666677</v>
      </c>
      <c r="AP321" s="44">
        <f t="shared" si="501"/>
        <v>6816.1973333333317</v>
      </c>
      <c r="AQ321" s="44">
        <f>+($D$321*5%)/12</f>
        <v>54.969333333333338</v>
      </c>
      <c r="AR321" s="44">
        <f t="shared" ref="AR321:BB321" si="543">+($D$321*5%)/12</f>
        <v>54.969333333333338</v>
      </c>
      <c r="AS321" s="44">
        <f t="shared" si="543"/>
        <v>54.969333333333338</v>
      </c>
      <c r="AT321" s="44">
        <f t="shared" si="543"/>
        <v>54.969333333333338</v>
      </c>
      <c r="AU321" s="44">
        <f t="shared" si="543"/>
        <v>54.969333333333338</v>
      </c>
      <c r="AV321" s="44">
        <f t="shared" si="543"/>
        <v>54.969333333333338</v>
      </c>
      <c r="AW321" s="44">
        <f t="shared" si="543"/>
        <v>54.969333333333338</v>
      </c>
      <c r="AX321" s="44">
        <f t="shared" si="543"/>
        <v>54.969333333333338</v>
      </c>
      <c r="AY321" s="44">
        <f t="shared" si="543"/>
        <v>54.969333333333338</v>
      </c>
      <c r="AZ321" s="44">
        <f t="shared" si="543"/>
        <v>54.969333333333338</v>
      </c>
      <c r="BA321" s="44">
        <f t="shared" si="543"/>
        <v>54.969333333333338</v>
      </c>
      <c r="BB321" s="44">
        <f t="shared" si="543"/>
        <v>54.969333333333338</v>
      </c>
      <c r="BC321" s="44">
        <f t="shared" si="506"/>
        <v>7036.0746666666673</v>
      </c>
      <c r="BD321" s="146">
        <f t="shared" si="507"/>
        <v>6156.5653333333321</v>
      </c>
    </row>
    <row r="322" spans="1:56" outlineLevel="1" x14ac:dyDescent="0.25">
      <c r="A322" s="34">
        <v>39190</v>
      </c>
      <c r="B322" s="35" t="s">
        <v>442</v>
      </c>
      <c r="C322" s="35" t="s">
        <v>443</v>
      </c>
      <c r="D322" s="38">
        <v>25690</v>
      </c>
      <c r="E322" s="38"/>
      <c r="F322" s="38">
        <v>856.33333333333326</v>
      </c>
      <c r="G322" s="38">
        <v>2140.8333333333339</v>
      </c>
      <c r="H322" s="38">
        <v>3425.3333333333321</v>
      </c>
      <c r="I322" s="38">
        <v>4709.8333333333321</v>
      </c>
      <c r="J322" s="38">
        <v>5994.3333333333321</v>
      </c>
      <c r="K322" s="38">
        <v>7278.8333333333321</v>
      </c>
      <c r="L322" s="38">
        <v>8563.3333333333321</v>
      </c>
      <c r="M322" s="38">
        <f t="shared" si="529"/>
        <v>9847.8333333333321</v>
      </c>
      <c r="N322" s="40">
        <v>24405.5</v>
      </c>
      <c r="O322" s="41">
        <v>107.04166666666667</v>
      </c>
      <c r="P322" s="40">
        <v>107.04166666666667</v>
      </c>
      <c r="Q322" s="40">
        <v>107.04166666666667</v>
      </c>
      <c r="R322" s="40">
        <v>107.04166666666667</v>
      </c>
      <c r="S322" s="40">
        <v>107.04166666666667</v>
      </c>
      <c r="T322" s="40">
        <v>107.04166666666667</v>
      </c>
      <c r="U322" s="40">
        <v>107.04166666666667</v>
      </c>
      <c r="V322" s="40">
        <v>107.04166666666667</v>
      </c>
      <c r="W322" s="40">
        <v>107.04166666666667</v>
      </c>
      <c r="X322" s="40">
        <v>107.04166666666667</v>
      </c>
      <c r="Y322" s="40">
        <v>107.04166666666667</v>
      </c>
      <c r="Z322" s="40">
        <v>107.04166666666667</v>
      </c>
      <c r="AA322" s="42">
        <v>11132.333333333332</v>
      </c>
      <c r="AB322" s="42">
        <v>14557.666666666668</v>
      </c>
      <c r="AC322" s="40">
        <f>+($D$322*5%)/12</f>
        <v>107.04166666666667</v>
      </c>
      <c r="AD322" s="40">
        <f t="shared" ref="AD322:AN322" si="544">+($D$322*5%)/12</f>
        <v>107.04166666666667</v>
      </c>
      <c r="AE322" s="40">
        <f t="shared" si="544"/>
        <v>107.04166666666667</v>
      </c>
      <c r="AF322" s="40">
        <f t="shared" si="544"/>
        <v>107.04166666666667</v>
      </c>
      <c r="AG322" s="40">
        <f t="shared" si="544"/>
        <v>107.04166666666667</v>
      </c>
      <c r="AH322" s="40">
        <f t="shared" si="544"/>
        <v>107.04166666666667</v>
      </c>
      <c r="AI322" s="40">
        <f t="shared" si="544"/>
        <v>107.04166666666667</v>
      </c>
      <c r="AJ322" s="40">
        <f t="shared" si="544"/>
        <v>107.04166666666667</v>
      </c>
      <c r="AK322" s="40">
        <f t="shared" si="544"/>
        <v>107.04166666666667</v>
      </c>
      <c r="AL322" s="40">
        <f t="shared" si="544"/>
        <v>107.04166666666667</v>
      </c>
      <c r="AM322" s="40">
        <f t="shared" si="544"/>
        <v>107.04166666666667</v>
      </c>
      <c r="AN322" s="40">
        <f t="shared" si="544"/>
        <v>107.04166666666667</v>
      </c>
      <c r="AO322" s="44">
        <f t="shared" si="500"/>
        <v>12416.833333333332</v>
      </c>
      <c r="AP322" s="44">
        <f t="shared" si="501"/>
        <v>13273.166666666668</v>
      </c>
      <c r="AQ322" s="44">
        <f>+($D$322*5%)/12</f>
        <v>107.04166666666667</v>
      </c>
      <c r="AR322" s="44">
        <f t="shared" ref="AR322:BB322" si="545">+($D$322*5%)/12</f>
        <v>107.04166666666667</v>
      </c>
      <c r="AS322" s="44">
        <f t="shared" si="545"/>
        <v>107.04166666666667</v>
      </c>
      <c r="AT322" s="44">
        <f t="shared" si="545"/>
        <v>107.04166666666667</v>
      </c>
      <c r="AU322" s="44">
        <f t="shared" si="545"/>
        <v>107.04166666666667</v>
      </c>
      <c r="AV322" s="44">
        <f t="shared" si="545"/>
        <v>107.04166666666667</v>
      </c>
      <c r="AW322" s="44">
        <f t="shared" si="545"/>
        <v>107.04166666666667</v>
      </c>
      <c r="AX322" s="44">
        <f t="shared" si="545"/>
        <v>107.04166666666667</v>
      </c>
      <c r="AY322" s="44">
        <f t="shared" si="545"/>
        <v>107.04166666666667</v>
      </c>
      <c r="AZ322" s="44">
        <f t="shared" si="545"/>
        <v>107.04166666666667</v>
      </c>
      <c r="BA322" s="44">
        <f t="shared" si="545"/>
        <v>107.04166666666667</v>
      </c>
      <c r="BB322" s="44">
        <f t="shared" si="545"/>
        <v>107.04166666666667</v>
      </c>
      <c r="BC322" s="44">
        <f t="shared" si="506"/>
        <v>13701.333333333332</v>
      </c>
      <c r="BD322" s="146">
        <f t="shared" si="507"/>
        <v>11988.666666666668</v>
      </c>
    </row>
    <row r="323" spans="1:56" outlineLevel="1" x14ac:dyDescent="0.25">
      <c r="A323" s="34">
        <v>39190</v>
      </c>
      <c r="B323" s="35" t="s">
        <v>444</v>
      </c>
      <c r="C323" s="35" t="s">
        <v>445</v>
      </c>
      <c r="D323" s="38">
        <v>2550</v>
      </c>
      <c r="E323" s="38"/>
      <c r="F323" s="38">
        <v>85</v>
      </c>
      <c r="G323" s="38">
        <v>212.5</v>
      </c>
      <c r="H323" s="38">
        <v>340</v>
      </c>
      <c r="I323" s="38">
        <v>467.5</v>
      </c>
      <c r="J323" s="38">
        <v>595</v>
      </c>
      <c r="K323" s="38">
        <v>722.5</v>
      </c>
      <c r="L323" s="38">
        <v>850</v>
      </c>
      <c r="M323" s="38">
        <f t="shared" si="529"/>
        <v>977.5</v>
      </c>
      <c r="N323" s="40">
        <v>2422.5</v>
      </c>
      <c r="O323" s="41">
        <v>10.625</v>
      </c>
      <c r="P323" s="40">
        <v>10.625</v>
      </c>
      <c r="Q323" s="40">
        <v>10.625</v>
      </c>
      <c r="R323" s="40">
        <v>10.625</v>
      </c>
      <c r="S323" s="40">
        <v>10.625</v>
      </c>
      <c r="T323" s="40">
        <v>10.625</v>
      </c>
      <c r="U323" s="40">
        <v>10.625</v>
      </c>
      <c r="V323" s="40">
        <v>10.625</v>
      </c>
      <c r="W323" s="40">
        <v>10.625</v>
      </c>
      <c r="X323" s="40">
        <v>10.625</v>
      </c>
      <c r="Y323" s="40">
        <v>10.625</v>
      </c>
      <c r="Z323" s="40">
        <v>10.625</v>
      </c>
      <c r="AA323" s="42">
        <v>1105</v>
      </c>
      <c r="AB323" s="42">
        <v>1445</v>
      </c>
      <c r="AC323" s="40">
        <f>+($D$323*5%)/12</f>
        <v>10.625</v>
      </c>
      <c r="AD323" s="40">
        <f t="shared" ref="AD323:AN323" si="546">+($D$323*5%)/12</f>
        <v>10.625</v>
      </c>
      <c r="AE323" s="40">
        <f t="shared" si="546"/>
        <v>10.625</v>
      </c>
      <c r="AF323" s="40">
        <f t="shared" si="546"/>
        <v>10.625</v>
      </c>
      <c r="AG323" s="40">
        <f t="shared" si="546"/>
        <v>10.625</v>
      </c>
      <c r="AH323" s="40">
        <f t="shared" si="546"/>
        <v>10.625</v>
      </c>
      <c r="AI323" s="40">
        <f t="shared" si="546"/>
        <v>10.625</v>
      </c>
      <c r="AJ323" s="40">
        <f t="shared" si="546"/>
        <v>10.625</v>
      </c>
      <c r="AK323" s="40">
        <f t="shared" si="546"/>
        <v>10.625</v>
      </c>
      <c r="AL323" s="40">
        <f t="shared" si="546"/>
        <v>10.625</v>
      </c>
      <c r="AM323" s="40">
        <f t="shared" si="546"/>
        <v>10.625</v>
      </c>
      <c r="AN323" s="40">
        <f t="shared" si="546"/>
        <v>10.625</v>
      </c>
      <c r="AO323" s="44">
        <f t="shared" si="500"/>
        <v>1232.5</v>
      </c>
      <c r="AP323" s="44">
        <f t="shared" si="501"/>
        <v>1317.5</v>
      </c>
      <c r="AQ323" s="44">
        <f>+($D$323*5%)/12</f>
        <v>10.625</v>
      </c>
      <c r="AR323" s="44">
        <f t="shared" ref="AR323:BB323" si="547">+($D$323*5%)/12</f>
        <v>10.625</v>
      </c>
      <c r="AS323" s="44">
        <f t="shared" si="547"/>
        <v>10.625</v>
      </c>
      <c r="AT323" s="44">
        <f t="shared" si="547"/>
        <v>10.625</v>
      </c>
      <c r="AU323" s="44">
        <f t="shared" si="547"/>
        <v>10.625</v>
      </c>
      <c r="AV323" s="44">
        <f t="shared" si="547"/>
        <v>10.625</v>
      </c>
      <c r="AW323" s="44">
        <f t="shared" si="547"/>
        <v>10.625</v>
      </c>
      <c r="AX323" s="44">
        <f t="shared" si="547"/>
        <v>10.625</v>
      </c>
      <c r="AY323" s="44">
        <f t="shared" si="547"/>
        <v>10.625</v>
      </c>
      <c r="AZ323" s="44">
        <f t="shared" si="547"/>
        <v>10.625</v>
      </c>
      <c r="BA323" s="44">
        <f t="shared" si="547"/>
        <v>10.625</v>
      </c>
      <c r="BB323" s="44">
        <f t="shared" si="547"/>
        <v>10.625</v>
      </c>
      <c r="BC323" s="44">
        <f t="shared" si="506"/>
        <v>1360</v>
      </c>
      <c r="BD323" s="146">
        <f t="shared" si="507"/>
        <v>1190</v>
      </c>
    </row>
    <row r="324" spans="1:56" outlineLevel="1" x14ac:dyDescent="0.25">
      <c r="A324" s="34">
        <v>39274</v>
      </c>
      <c r="B324" s="35" t="s">
        <v>446</v>
      </c>
      <c r="C324" s="35" t="s">
        <v>447</v>
      </c>
      <c r="D324" s="38">
        <v>26086.95</v>
      </c>
      <c r="E324" s="38"/>
      <c r="F324" s="38">
        <v>543.47812500000009</v>
      </c>
      <c r="G324" s="38">
        <v>1847.8256250000009</v>
      </c>
      <c r="H324" s="38">
        <v>3152.1731249999993</v>
      </c>
      <c r="I324" s="38">
        <v>4456.5206250000001</v>
      </c>
      <c r="J324" s="38">
        <v>5760.8681250000009</v>
      </c>
      <c r="K324" s="38">
        <v>7065.2156250000016</v>
      </c>
      <c r="L324" s="38">
        <v>8369.5631250000024</v>
      </c>
      <c r="M324" s="38">
        <f t="shared" si="529"/>
        <v>9673.9106250000023</v>
      </c>
      <c r="N324" s="40">
        <v>24782.602500000001</v>
      </c>
      <c r="O324" s="41">
        <v>108.69562500000001</v>
      </c>
      <c r="P324" s="40">
        <v>108.69562500000001</v>
      </c>
      <c r="Q324" s="40">
        <v>108.69562500000001</v>
      </c>
      <c r="R324" s="40">
        <v>108.69562500000001</v>
      </c>
      <c r="S324" s="40">
        <v>108.69562500000001</v>
      </c>
      <c r="T324" s="40">
        <v>108.69562500000001</v>
      </c>
      <c r="U324" s="40">
        <v>108.69562500000001</v>
      </c>
      <c r="V324" s="40">
        <v>108.69562500000001</v>
      </c>
      <c r="W324" s="40">
        <v>108.69562500000001</v>
      </c>
      <c r="X324" s="40">
        <v>108.69562500000001</v>
      </c>
      <c r="Y324" s="40">
        <v>108.69562500000001</v>
      </c>
      <c r="Z324" s="40">
        <v>108.69562500000001</v>
      </c>
      <c r="AA324" s="42">
        <v>10978.258125000002</v>
      </c>
      <c r="AB324" s="42">
        <v>15108.691874999999</v>
      </c>
      <c r="AC324" s="40">
        <f>+($D$324*5%)/12</f>
        <v>108.69562500000001</v>
      </c>
      <c r="AD324" s="40">
        <f t="shared" ref="AD324:AN324" si="548">+($D$324*5%)/12</f>
        <v>108.69562500000001</v>
      </c>
      <c r="AE324" s="40">
        <f t="shared" si="548"/>
        <v>108.69562500000001</v>
      </c>
      <c r="AF324" s="40">
        <f t="shared" si="548"/>
        <v>108.69562500000001</v>
      </c>
      <c r="AG324" s="40">
        <f t="shared" si="548"/>
        <v>108.69562500000001</v>
      </c>
      <c r="AH324" s="40">
        <f t="shared" si="548"/>
        <v>108.69562500000001</v>
      </c>
      <c r="AI324" s="40">
        <f t="shared" si="548"/>
        <v>108.69562500000001</v>
      </c>
      <c r="AJ324" s="40">
        <f t="shared" si="548"/>
        <v>108.69562500000001</v>
      </c>
      <c r="AK324" s="40">
        <f t="shared" si="548"/>
        <v>108.69562500000001</v>
      </c>
      <c r="AL324" s="40">
        <f t="shared" si="548"/>
        <v>108.69562500000001</v>
      </c>
      <c r="AM324" s="40">
        <f t="shared" si="548"/>
        <v>108.69562500000001</v>
      </c>
      <c r="AN324" s="40">
        <f t="shared" si="548"/>
        <v>108.69562500000001</v>
      </c>
      <c r="AO324" s="44">
        <f t="shared" si="500"/>
        <v>12282.605625000002</v>
      </c>
      <c r="AP324" s="44">
        <f t="shared" si="501"/>
        <v>13804.344374999999</v>
      </c>
      <c r="AQ324" s="44">
        <f>+($D$324*5%)/12</f>
        <v>108.69562500000001</v>
      </c>
      <c r="AR324" s="44">
        <f t="shared" ref="AR324:BB324" si="549">+($D$324*5%)/12</f>
        <v>108.69562500000001</v>
      </c>
      <c r="AS324" s="44">
        <f t="shared" si="549"/>
        <v>108.69562500000001</v>
      </c>
      <c r="AT324" s="44">
        <f t="shared" si="549"/>
        <v>108.69562500000001</v>
      </c>
      <c r="AU324" s="44">
        <f t="shared" si="549"/>
        <v>108.69562500000001</v>
      </c>
      <c r="AV324" s="44">
        <f t="shared" si="549"/>
        <v>108.69562500000001</v>
      </c>
      <c r="AW324" s="44">
        <f t="shared" si="549"/>
        <v>108.69562500000001</v>
      </c>
      <c r="AX324" s="44">
        <f t="shared" si="549"/>
        <v>108.69562500000001</v>
      </c>
      <c r="AY324" s="44">
        <f t="shared" si="549"/>
        <v>108.69562500000001</v>
      </c>
      <c r="AZ324" s="44">
        <f t="shared" si="549"/>
        <v>108.69562500000001</v>
      </c>
      <c r="BA324" s="44">
        <f t="shared" si="549"/>
        <v>108.69562500000001</v>
      </c>
      <c r="BB324" s="44">
        <f t="shared" si="549"/>
        <v>108.69562500000001</v>
      </c>
      <c r="BC324" s="44">
        <f t="shared" si="506"/>
        <v>13586.953125000002</v>
      </c>
      <c r="BD324" s="146">
        <f t="shared" si="507"/>
        <v>12499.996874999999</v>
      </c>
    </row>
    <row r="325" spans="1:56" outlineLevel="1" x14ac:dyDescent="0.25">
      <c r="A325" s="34">
        <v>39282</v>
      </c>
      <c r="B325" s="35" t="s">
        <v>448</v>
      </c>
      <c r="C325" s="35" t="s">
        <v>449</v>
      </c>
      <c r="D325" s="38">
        <v>10000</v>
      </c>
      <c r="E325" s="38"/>
      <c r="F325" s="38">
        <v>208.33333333333331</v>
      </c>
      <c r="G325" s="38">
        <v>708.33333333333326</v>
      </c>
      <c r="H325" s="38">
        <v>1208.3333333333333</v>
      </c>
      <c r="I325" s="38">
        <v>1708.3333333333333</v>
      </c>
      <c r="J325" s="38">
        <v>2208.3333333333335</v>
      </c>
      <c r="K325" s="38">
        <v>2708.3333333333335</v>
      </c>
      <c r="L325" s="38">
        <v>3208.3333333333335</v>
      </c>
      <c r="M325" s="38">
        <f t="shared" si="529"/>
        <v>3708.3333333333335</v>
      </c>
      <c r="N325" s="40">
        <v>9500</v>
      </c>
      <c r="O325" s="41">
        <v>41.666666666666664</v>
      </c>
      <c r="P325" s="40">
        <v>41.666666666666664</v>
      </c>
      <c r="Q325" s="40">
        <v>41.666666666666664</v>
      </c>
      <c r="R325" s="40">
        <v>41.666666666666664</v>
      </c>
      <c r="S325" s="40">
        <v>41.666666666666664</v>
      </c>
      <c r="T325" s="40">
        <v>41.666666666666664</v>
      </c>
      <c r="U325" s="40">
        <v>41.666666666666664</v>
      </c>
      <c r="V325" s="40">
        <v>41.666666666666664</v>
      </c>
      <c r="W325" s="40">
        <v>41.666666666666664</v>
      </c>
      <c r="X325" s="40">
        <v>41.666666666666664</v>
      </c>
      <c r="Y325" s="40">
        <v>41.666666666666664</v>
      </c>
      <c r="Z325" s="40">
        <v>41.666666666666664</v>
      </c>
      <c r="AA325" s="42">
        <v>4208.3333333333339</v>
      </c>
      <c r="AB325" s="42">
        <v>5791.6666666666661</v>
      </c>
      <c r="AC325" s="40">
        <f>+($D$325*5%)/12</f>
        <v>41.666666666666664</v>
      </c>
      <c r="AD325" s="40">
        <f t="shared" ref="AD325:AN325" si="550">+($D$325*5%)/12</f>
        <v>41.666666666666664</v>
      </c>
      <c r="AE325" s="40">
        <f t="shared" si="550"/>
        <v>41.666666666666664</v>
      </c>
      <c r="AF325" s="40">
        <f t="shared" si="550"/>
        <v>41.666666666666664</v>
      </c>
      <c r="AG325" s="40">
        <f t="shared" si="550"/>
        <v>41.666666666666664</v>
      </c>
      <c r="AH325" s="40">
        <f t="shared" si="550"/>
        <v>41.666666666666664</v>
      </c>
      <c r="AI325" s="40">
        <f t="shared" si="550"/>
        <v>41.666666666666664</v>
      </c>
      <c r="AJ325" s="40">
        <f t="shared" si="550"/>
        <v>41.666666666666664</v>
      </c>
      <c r="AK325" s="40">
        <f t="shared" si="550"/>
        <v>41.666666666666664</v>
      </c>
      <c r="AL325" s="40">
        <f t="shared" si="550"/>
        <v>41.666666666666664</v>
      </c>
      <c r="AM325" s="40">
        <f t="shared" si="550"/>
        <v>41.666666666666664</v>
      </c>
      <c r="AN325" s="40">
        <f t="shared" si="550"/>
        <v>41.666666666666664</v>
      </c>
      <c r="AO325" s="44">
        <f t="shared" si="500"/>
        <v>4708.3333333333339</v>
      </c>
      <c r="AP325" s="44">
        <f t="shared" si="501"/>
        <v>5291.6666666666661</v>
      </c>
      <c r="AQ325" s="44">
        <f>+($D$325*5%)/12</f>
        <v>41.666666666666664</v>
      </c>
      <c r="AR325" s="44">
        <f t="shared" ref="AR325:BB325" si="551">+($D$325*5%)/12</f>
        <v>41.666666666666664</v>
      </c>
      <c r="AS325" s="44">
        <f t="shared" si="551"/>
        <v>41.666666666666664</v>
      </c>
      <c r="AT325" s="44">
        <f t="shared" si="551"/>
        <v>41.666666666666664</v>
      </c>
      <c r="AU325" s="44">
        <f t="shared" si="551"/>
        <v>41.666666666666664</v>
      </c>
      <c r="AV325" s="44">
        <f t="shared" si="551"/>
        <v>41.666666666666664</v>
      </c>
      <c r="AW325" s="44">
        <f t="shared" si="551"/>
        <v>41.666666666666664</v>
      </c>
      <c r="AX325" s="44">
        <f t="shared" si="551"/>
        <v>41.666666666666664</v>
      </c>
      <c r="AY325" s="44">
        <f t="shared" si="551"/>
        <v>41.666666666666664</v>
      </c>
      <c r="AZ325" s="44">
        <f t="shared" si="551"/>
        <v>41.666666666666664</v>
      </c>
      <c r="BA325" s="44">
        <f t="shared" si="551"/>
        <v>41.666666666666664</v>
      </c>
      <c r="BB325" s="44">
        <f t="shared" si="551"/>
        <v>41.666666666666664</v>
      </c>
      <c r="BC325" s="44">
        <f t="shared" si="506"/>
        <v>5208.3333333333339</v>
      </c>
      <c r="BD325" s="146">
        <f t="shared" si="507"/>
        <v>4791.6666666666661</v>
      </c>
    </row>
    <row r="326" spans="1:56" outlineLevel="1" x14ac:dyDescent="0.25">
      <c r="A326" s="34">
        <v>39286</v>
      </c>
      <c r="B326" s="35" t="s">
        <v>450</v>
      </c>
      <c r="C326" s="35" t="s">
        <v>451</v>
      </c>
      <c r="D326" s="38">
        <v>30433.040000000001</v>
      </c>
      <c r="E326" s="38"/>
      <c r="F326" s="38">
        <v>634.02166666666665</v>
      </c>
      <c r="G326" s="38">
        <v>2155.6736666666661</v>
      </c>
      <c r="H326" s="38">
        <v>3677.325666666668</v>
      </c>
      <c r="I326" s="38">
        <v>5198.9776666666676</v>
      </c>
      <c r="J326" s="38">
        <v>6720.6296666666676</v>
      </c>
      <c r="K326" s="38">
        <v>8242.2816666666677</v>
      </c>
      <c r="L326" s="38">
        <v>9763.9336666666677</v>
      </c>
      <c r="M326" s="38">
        <f t="shared" si="529"/>
        <v>11285.585666666668</v>
      </c>
      <c r="N326" s="40">
        <v>28911.388000000003</v>
      </c>
      <c r="O326" s="41">
        <v>126.80433333333333</v>
      </c>
      <c r="P326" s="40">
        <v>126.80433333333333</v>
      </c>
      <c r="Q326" s="40">
        <v>126.80433333333333</v>
      </c>
      <c r="R326" s="40">
        <v>126.80433333333333</v>
      </c>
      <c r="S326" s="40">
        <v>126.80433333333333</v>
      </c>
      <c r="T326" s="40">
        <v>126.80433333333333</v>
      </c>
      <c r="U326" s="40">
        <v>126.80433333333333</v>
      </c>
      <c r="V326" s="40">
        <v>126.80433333333333</v>
      </c>
      <c r="W326" s="40">
        <v>126.80433333333333</v>
      </c>
      <c r="X326" s="40">
        <v>126.80433333333333</v>
      </c>
      <c r="Y326" s="40">
        <v>126.80433333333333</v>
      </c>
      <c r="Z326" s="40">
        <v>126.80433333333333</v>
      </c>
      <c r="AA326" s="42">
        <v>12807.237666666668</v>
      </c>
      <c r="AB326" s="42">
        <v>17625.802333333333</v>
      </c>
      <c r="AC326" s="40">
        <f>+($D$326*5%)/12</f>
        <v>126.80433333333333</v>
      </c>
      <c r="AD326" s="40">
        <f t="shared" ref="AD326:AN326" si="552">+($D$326*5%)/12</f>
        <v>126.80433333333333</v>
      </c>
      <c r="AE326" s="40">
        <f t="shared" si="552"/>
        <v>126.80433333333333</v>
      </c>
      <c r="AF326" s="40">
        <f t="shared" si="552"/>
        <v>126.80433333333333</v>
      </c>
      <c r="AG326" s="40">
        <f t="shared" si="552"/>
        <v>126.80433333333333</v>
      </c>
      <c r="AH326" s="40">
        <f t="shared" si="552"/>
        <v>126.80433333333333</v>
      </c>
      <c r="AI326" s="40">
        <f t="shared" si="552"/>
        <v>126.80433333333333</v>
      </c>
      <c r="AJ326" s="40">
        <f t="shared" si="552"/>
        <v>126.80433333333333</v>
      </c>
      <c r="AK326" s="40">
        <f t="shared" si="552"/>
        <v>126.80433333333333</v>
      </c>
      <c r="AL326" s="40">
        <f t="shared" si="552"/>
        <v>126.80433333333333</v>
      </c>
      <c r="AM326" s="40">
        <f t="shared" si="552"/>
        <v>126.80433333333333</v>
      </c>
      <c r="AN326" s="40">
        <f t="shared" si="552"/>
        <v>126.80433333333333</v>
      </c>
      <c r="AO326" s="44">
        <f t="shared" si="500"/>
        <v>14328.889666666668</v>
      </c>
      <c r="AP326" s="44">
        <f t="shared" si="501"/>
        <v>16104.150333333333</v>
      </c>
      <c r="AQ326" s="44">
        <f>+($D$326*5%)/12</f>
        <v>126.80433333333333</v>
      </c>
      <c r="AR326" s="44">
        <f t="shared" ref="AR326:BB326" si="553">+($D$326*5%)/12</f>
        <v>126.80433333333333</v>
      </c>
      <c r="AS326" s="44">
        <f t="shared" si="553"/>
        <v>126.80433333333333</v>
      </c>
      <c r="AT326" s="44">
        <f t="shared" si="553"/>
        <v>126.80433333333333</v>
      </c>
      <c r="AU326" s="44">
        <f t="shared" si="553"/>
        <v>126.80433333333333</v>
      </c>
      <c r="AV326" s="44">
        <f t="shared" si="553"/>
        <v>126.80433333333333</v>
      </c>
      <c r="AW326" s="44">
        <f t="shared" si="553"/>
        <v>126.80433333333333</v>
      </c>
      <c r="AX326" s="44">
        <f t="shared" si="553"/>
        <v>126.80433333333333</v>
      </c>
      <c r="AY326" s="44">
        <f t="shared" si="553"/>
        <v>126.80433333333333</v>
      </c>
      <c r="AZ326" s="44">
        <f t="shared" si="553"/>
        <v>126.80433333333333</v>
      </c>
      <c r="BA326" s="44">
        <f t="shared" si="553"/>
        <v>126.80433333333333</v>
      </c>
      <c r="BB326" s="44">
        <f t="shared" si="553"/>
        <v>126.80433333333333</v>
      </c>
      <c r="BC326" s="44">
        <f t="shared" si="506"/>
        <v>15850.541666666668</v>
      </c>
      <c r="BD326" s="146">
        <f t="shared" si="507"/>
        <v>14582.498333333333</v>
      </c>
    </row>
    <row r="327" spans="1:56" outlineLevel="1" x14ac:dyDescent="0.25">
      <c r="A327" s="34">
        <v>39326</v>
      </c>
      <c r="B327" s="35" t="s">
        <v>452</v>
      </c>
      <c r="C327" s="35" t="s">
        <v>453</v>
      </c>
      <c r="D327" s="38">
        <v>34850</v>
      </c>
      <c r="E327" s="38"/>
      <c r="F327" s="38">
        <v>435.625</v>
      </c>
      <c r="G327" s="38">
        <v>2178.125</v>
      </c>
      <c r="H327" s="38">
        <v>3920.6250000000018</v>
      </c>
      <c r="I327" s="38">
        <v>5663.1250000000018</v>
      </c>
      <c r="J327" s="38">
        <v>7405.6250000000018</v>
      </c>
      <c r="K327" s="38">
        <v>9148.1250000000018</v>
      </c>
      <c r="L327" s="38">
        <v>10890.625000000002</v>
      </c>
      <c r="M327" s="38">
        <f t="shared" si="529"/>
        <v>12633.125000000002</v>
      </c>
      <c r="N327" s="40">
        <v>33107.5</v>
      </c>
      <c r="O327" s="41">
        <v>145.20833333333334</v>
      </c>
      <c r="P327" s="40">
        <v>145.20833333333334</v>
      </c>
      <c r="Q327" s="40">
        <v>145.20833333333334</v>
      </c>
      <c r="R327" s="40">
        <v>145.20833333333334</v>
      </c>
      <c r="S327" s="40">
        <v>145.20833333333334</v>
      </c>
      <c r="T327" s="40">
        <v>145.20833333333334</v>
      </c>
      <c r="U327" s="40">
        <v>145.20833333333334</v>
      </c>
      <c r="V327" s="40">
        <v>145.20833333333334</v>
      </c>
      <c r="W327" s="40">
        <v>145.20833333333334</v>
      </c>
      <c r="X327" s="40">
        <v>145.20833333333334</v>
      </c>
      <c r="Y327" s="40">
        <v>145.20833333333334</v>
      </c>
      <c r="Z327" s="40">
        <v>145.20833333333334</v>
      </c>
      <c r="AA327" s="42">
        <v>14375.625000000002</v>
      </c>
      <c r="AB327" s="42">
        <v>20474.375</v>
      </c>
      <c r="AC327" s="40">
        <f>+($D$327*5%)/12</f>
        <v>145.20833333333334</v>
      </c>
      <c r="AD327" s="40">
        <f t="shared" ref="AD327:AN327" si="554">+($D$327*5%)/12</f>
        <v>145.20833333333334</v>
      </c>
      <c r="AE327" s="40">
        <f t="shared" si="554"/>
        <v>145.20833333333334</v>
      </c>
      <c r="AF327" s="40">
        <f t="shared" si="554"/>
        <v>145.20833333333334</v>
      </c>
      <c r="AG327" s="40">
        <f t="shared" si="554"/>
        <v>145.20833333333334</v>
      </c>
      <c r="AH327" s="40">
        <f t="shared" si="554"/>
        <v>145.20833333333334</v>
      </c>
      <c r="AI327" s="40">
        <f t="shared" si="554"/>
        <v>145.20833333333334</v>
      </c>
      <c r="AJ327" s="40">
        <f t="shared" si="554"/>
        <v>145.20833333333334</v>
      </c>
      <c r="AK327" s="40">
        <f t="shared" si="554"/>
        <v>145.20833333333334</v>
      </c>
      <c r="AL327" s="40">
        <f t="shared" si="554"/>
        <v>145.20833333333334</v>
      </c>
      <c r="AM327" s="40">
        <f t="shared" si="554"/>
        <v>145.20833333333334</v>
      </c>
      <c r="AN327" s="40">
        <f t="shared" si="554"/>
        <v>145.20833333333334</v>
      </c>
      <c r="AO327" s="44">
        <f t="shared" si="500"/>
        <v>16118.125000000002</v>
      </c>
      <c r="AP327" s="44">
        <f t="shared" si="501"/>
        <v>18731.875</v>
      </c>
      <c r="AQ327" s="44">
        <f>+($D$327*5%)/12</f>
        <v>145.20833333333334</v>
      </c>
      <c r="AR327" s="44">
        <f t="shared" ref="AR327:BB327" si="555">+($D$327*5%)/12</f>
        <v>145.20833333333334</v>
      </c>
      <c r="AS327" s="44">
        <f t="shared" si="555"/>
        <v>145.20833333333334</v>
      </c>
      <c r="AT327" s="44">
        <f t="shared" si="555"/>
        <v>145.20833333333334</v>
      </c>
      <c r="AU327" s="44">
        <f t="shared" si="555"/>
        <v>145.20833333333334</v>
      </c>
      <c r="AV327" s="44">
        <f t="shared" si="555"/>
        <v>145.20833333333334</v>
      </c>
      <c r="AW327" s="44">
        <f t="shared" si="555"/>
        <v>145.20833333333334</v>
      </c>
      <c r="AX327" s="44">
        <f t="shared" si="555"/>
        <v>145.20833333333334</v>
      </c>
      <c r="AY327" s="44">
        <f t="shared" si="555"/>
        <v>145.20833333333334</v>
      </c>
      <c r="AZ327" s="44">
        <f t="shared" si="555"/>
        <v>145.20833333333334</v>
      </c>
      <c r="BA327" s="44">
        <f t="shared" si="555"/>
        <v>145.20833333333334</v>
      </c>
      <c r="BB327" s="44">
        <f t="shared" si="555"/>
        <v>145.20833333333334</v>
      </c>
      <c r="BC327" s="44">
        <f t="shared" si="506"/>
        <v>17860.625</v>
      </c>
      <c r="BD327" s="146">
        <f t="shared" si="507"/>
        <v>16989.375</v>
      </c>
    </row>
    <row r="328" spans="1:56" outlineLevel="1" x14ac:dyDescent="0.25">
      <c r="A328" s="34">
        <v>39350</v>
      </c>
      <c r="B328" s="35" t="s">
        <v>454</v>
      </c>
      <c r="C328" s="35" t="s">
        <v>453</v>
      </c>
      <c r="D328" s="38">
        <v>34850</v>
      </c>
      <c r="E328" s="38"/>
      <c r="F328" s="38">
        <v>435.625</v>
      </c>
      <c r="G328" s="38">
        <v>2178.125</v>
      </c>
      <c r="H328" s="38">
        <v>3920.6250000000018</v>
      </c>
      <c r="I328" s="38">
        <v>5663.1250000000018</v>
      </c>
      <c r="J328" s="38">
        <v>7405.6250000000018</v>
      </c>
      <c r="K328" s="38">
        <v>9148.1250000000018</v>
      </c>
      <c r="L328" s="38">
        <v>10890.625000000002</v>
      </c>
      <c r="M328" s="38">
        <f t="shared" si="529"/>
        <v>12633.125000000002</v>
      </c>
      <c r="N328" s="40">
        <v>33107.5</v>
      </c>
      <c r="O328" s="41">
        <v>145.20833333333334</v>
      </c>
      <c r="P328" s="40">
        <v>145.20833333333334</v>
      </c>
      <c r="Q328" s="40">
        <v>145.20833333333334</v>
      </c>
      <c r="R328" s="40">
        <v>145.20833333333334</v>
      </c>
      <c r="S328" s="40">
        <v>145.20833333333334</v>
      </c>
      <c r="T328" s="40">
        <v>145.20833333333334</v>
      </c>
      <c r="U328" s="40">
        <v>145.20833333333334</v>
      </c>
      <c r="V328" s="40">
        <v>145.20833333333334</v>
      </c>
      <c r="W328" s="40">
        <v>145.20833333333334</v>
      </c>
      <c r="X328" s="40">
        <v>145.20833333333334</v>
      </c>
      <c r="Y328" s="40">
        <v>145.20833333333334</v>
      </c>
      <c r="Z328" s="40">
        <v>145.20833333333334</v>
      </c>
      <c r="AA328" s="42">
        <v>14375.625000000002</v>
      </c>
      <c r="AB328" s="42">
        <v>20474.375</v>
      </c>
      <c r="AC328" s="40">
        <f>+($D$328*5%)/12</f>
        <v>145.20833333333334</v>
      </c>
      <c r="AD328" s="40">
        <f t="shared" ref="AD328:AN328" si="556">+($D$328*5%)/12</f>
        <v>145.20833333333334</v>
      </c>
      <c r="AE328" s="40">
        <f t="shared" si="556"/>
        <v>145.20833333333334</v>
      </c>
      <c r="AF328" s="40">
        <f t="shared" si="556"/>
        <v>145.20833333333334</v>
      </c>
      <c r="AG328" s="40">
        <f t="shared" si="556"/>
        <v>145.20833333333334</v>
      </c>
      <c r="AH328" s="40">
        <f t="shared" si="556"/>
        <v>145.20833333333334</v>
      </c>
      <c r="AI328" s="40">
        <f t="shared" si="556"/>
        <v>145.20833333333334</v>
      </c>
      <c r="AJ328" s="40">
        <f t="shared" si="556"/>
        <v>145.20833333333334</v>
      </c>
      <c r="AK328" s="40">
        <f t="shared" si="556"/>
        <v>145.20833333333334</v>
      </c>
      <c r="AL328" s="40">
        <f t="shared" si="556"/>
        <v>145.20833333333334</v>
      </c>
      <c r="AM328" s="40">
        <f t="shared" si="556"/>
        <v>145.20833333333334</v>
      </c>
      <c r="AN328" s="40">
        <f t="shared" si="556"/>
        <v>145.20833333333334</v>
      </c>
      <c r="AO328" s="44">
        <f t="shared" si="500"/>
        <v>16118.125000000002</v>
      </c>
      <c r="AP328" s="44">
        <f t="shared" si="501"/>
        <v>18731.875</v>
      </c>
      <c r="AQ328" s="44">
        <f>+($D$328*5%)/12</f>
        <v>145.20833333333334</v>
      </c>
      <c r="AR328" s="44">
        <f t="shared" ref="AR328:BB328" si="557">+($D$328*5%)/12</f>
        <v>145.20833333333334</v>
      </c>
      <c r="AS328" s="44">
        <f t="shared" si="557"/>
        <v>145.20833333333334</v>
      </c>
      <c r="AT328" s="44">
        <f t="shared" si="557"/>
        <v>145.20833333333334</v>
      </c>
      <c r="AU328" s="44">
        <f t="shared" si="557"/>
        <v>145.20833333333334</v>
      </c>
      <c r="AV328" s="44">
        <f t="shared" si="557"/>
        <v>145.20833333333334</v>
      </c>
      <c r="AW328" s="44">
        <f t="shared" si="557"/>
        <v>145.20833333333334</v>
      </c>
      <c r="AX328" s="44">
        <f t="shared" si="557"/>
        <v>145.20833333333334</v>
      </c>
      <c r="AY328" s="44">
        <f t="shared" si="557"/>
        <v>145.20833333333334</v>
      </c>
      <c r="AZ328" s="44">
        <f t="shared" si="557"/>
        <v>145.20833333333334</v>
      </c>
      <c r="BA328" s="44">
        <f t="shared" si="557"/>
        <v>145.20833333333334</v>
      </c>
      <c r="BB328" s="44">
        <f t="shared" si="557"/>
        <v>145.20833333333334</v>
      </c>
      <c r="BC328" s="44">
        <f t="shared" si="506"/>
        <v>17860.625</v>
      </c>
      <c r="BD328" s="146">
        <f t="shared" si="507"/>
        <v>16989.375</v>
      </c>
    </row>
    <row r="329" spans="1:56" outlineLevel="1" x14ac:dyDescent="0.25">
      <c r="A329" s="34">
        <v>39430</v>
      </c>
      <c r="B329" s="35" t="s">
        <v>455</v>
      </c>
      <c r="C329" s="35" t="s">
        <v>456</v>
      </c>
      <c r="D329" s="38">
        <v>2500</v>
      </c>
      <c r="E329" s="38"/>
      <c r="F329" s="38">
        <v>0</v>
      </c>
      <c r="G329" s="38">
        <v>125</v>
      </c>
      <c r="H329" s="38">
        <v>250</v>
      </c>
      <c r="I329" s="38">
        <v>375</v>
      </c>
      <c r="J329" s="38">
        <v>500</v>
      </c>
      <c r="K329" s="38">
        <v>625</v>
      </c>
      <c r="L329" s="38">
        <v>750</v>
      </c>
      <c r="M329" s="38">
        <f t="shared" si="529"/>
        <v>875</v>
      </c>
      <c r="N329" s="40">
        <v>2375</v>
      </c>
      <c r="O329" s="41">
        <v>10.416666666666666</v>
      </c>
      <c r="P329" s="40">
        <v>10.416666666666666</v>
      </c>
      <c r="Q329" s="40">
        <v>10.416666666666666</v>
      </c>
      <c r="R329" s="40">
        <v>10.416666666666666</v>
      </c>
      <c r="S329" s="40">
        <v>10.416666666666666</v>
      </c>
      <c r="T329" s="40">
        <v>10.416666666666666</v>
      </c>
      <c r="U329" s="40">
        <v>10.416666666666666</v>
      </c>
      <c r="V329" s="40">
        <v>10.416666666666666</v>
      </c>
      <c r="W329" s="40">
        <v>10.416666666666666</v>
      </c>
      <c r="X329" s="40">
        <v>10.416666666666666</v>
      </c>
      <c r="Y329" s="40">
        <v>10.416666666666666</v>
      </c>
      <c r="Z329" s="40">
        <v>10.416666666666666</v>
      </c>
      <c r="AA329" s="42">
        <v>1000</v>
      </c>
      <c r="AB329" s="42">
        <v>1500</v>
      </c>
      <c r="AC329" s="40">
        <f>+($D$329*5%)/12</f>
        <v>10.416666666666666</v>
      </c>
      <c r="AD329" s="40">
        <f t="shared" ref="AD329:AN329" si="558">+($D$329*5%)/12</f>
        <v>10.416666666666666</v>
      </c>
      <c r="AE329" s="40">
        <f t="shared" si="558"/>
        <v>10.416666666666666</v>
      </c>
      <c r="AF329" s="40">
        <f t="shared" si="558"/>
        <v>10.416666666666666</v>
      </c>
      <c r="AG329" s="40">
        <f t="shared" si="558"/>
        <v>10.416666666666666</v>
      </c>
      <c r="AH329" s="40">
        <f t="shared" si="558"/>
        <v>10.416666666666666</v>
      </c>
      <c r="AI329" s="40">
        <f t="shared" si="558"/>
        <v>10.416666666666666</v>
      </c>
      <c r="AJ329" s="40">
        <f t="shared" si="558"/>
        <v>10.416666666666666</v>
      </c>
      <c r="AK329" s="40">
        <f t="shared" si="558"/>
        <v>10.416666666666666</v>
      </c>
      <c r="AL329" s="40">
        <f t="shared" si="558"/>
        <v>10.416666666666666</v>
      </c>
      <c r="AM329" s="40">
        <f t="shared" si="558"/>
        <v>10.416666666666666</v>
      </c>
      <c r="AN329" s="40">
        <f t="shared" si="558"/>
        <v>10.416666666666666</v>
      </c>
      <c r="AO329" s="44">
        <f t="shared" si="500"/>
        <v>1125</v>
      </c>
      <c r="AP329" s="44">
        <f t="shared" si="501"/>
        <v>1375</v>
      </c>
      <c r="AQ329" s="44">
        <f>+($D$329*5%)/12</f>
        <v>10.416666666666666</v>
      </c>
      <c r="AR329" s="44">
        <f t="shared" ref="AR329:BB329" si="559">+($D$329*5%)/12</f>
        <v>10.416666666666666</v>
      </c>
      <c r="AS329" s="44">
        <f t="shared" si="559"/>
        <v>10.416666666666666</v>
      </c>
      <c r="AT329" s="44">
        <f t="shared" si="559"/>
        <v>10.416666666666666</v>
      </c>
      <c r="AU329" s="44">
        <f t="shared" si="559"/>
        <v>10.416666666666666</v>
      </c>
      <c r="AV329" s="44">
        <f t="shared" si="559"/>
        <v>10.416666666666666</v>
      </c>
      <c r="AW329" s="44">
        <f t="shared" si="559"/>
        <v>10.416666666666666</v>
      </c>
      <c r="AX329" s="44">
        <f t="shared" si="559"/>
        <v>10.416666666666666</v>
      </c>
      <c r="AY329" s="44">
        <f t="shared" si="559"/>
        <v>10.416666666666666</v>
      </c>
      <c r="AZ329" s="44">
        <f t="shared" si="559"/>
        <v>10.416666666666666</v>
      </c>
      <c r="BA329" s="44">
        <f t="shared" si="559"/>
        <v>10.416666666666666</v>
      </c>
      <c r="BB329" s="44">
        <f t="shared" si="559"/>
        <v>10.416666666666666</v>
      </c>
      <c r="BC329" s="44">
        <f t="shared" si="506"/>
        <v>1250</v>
      </c>
      <c r="BD329" s="146">
        <f t="shared" si="507"/>
        <v>1250</v>
      </c>
    </row>
    <row r="330" spans="1:56" outlineLevel="1" x14ac:dyDescent="0.25">
      <c r="A330" s="34">
        <v>39461</v>
      </c>
      <c r="B330" s="35" t="s">
        <v>457</v>
      </c>
      <c r="C330" s="35" t="s">
        <v>458</v>
      </c>
      <c r="D330" s="38">
        <v>1600</v>
      </c>
      <c r="E330" s="38"/>
      <c r="F330" s="38"/>
      <c r="G330" s="38">
        <v>73.333333333333329</v>
      </c>
      <c r="H330" s="38">
        <v>153.33333333333334</v>
      </c>
      <c r="I330" s="38">
        <v>233.33333333333334</v>
      </c>
      <c r="J330" s="38">
        <v>313.33333333333337</v>
      </c>
      <c r="K330" s="38">
        <v>393.33333333333337</v>
      </c>
      <c r="L330" s="38">
        <v>473.33333333333337</v>
      </c>
      <c r="M330" s="38">
        <f t="shared" si="529"/>
        <v>553.33333333333337</v>
      </c>
      <c r="N330" s="40">
        <v>1520</v>
      </c>
      <c r="O330" s="41">
        <v>6.666666666666667</v>
      </c>
      <c r="P330" s="40">
        <v>6.666666666666667</v>
      </c>
      <c r="Q330" s="40">
        <v>6.666666666666667</v>
      </c>
      <c r="R330" s="40">
        <v>6.666666666666667</v>
      </c>
      <c r="S330" s="40">
        <v>6.666666666666667</v>
      </c>
      <c r="T330" s="40">
        <v>6.666666666666667</v>
      </c>
      <c r="U330" s="40">
        <v>6.666666666666667</v>
      </c>
      <c r="V330" s="40">
        <v>6.666666666666667</v>
      </c>
      <c r="W330" s="40">
        <v>6.666666666666667</v>
      </c>
      <c r="X330" s="40">
        <v>6.666666666666667</v>
      </c>
      <c r="Y330" s="40">
        <v>6.666666666666667</v>
      </c>
      <c r="Z330" s="40">
        <v>6.666666666666667</v>
      </c>
      <c r="AA330" s="42">
        <v>633.33333333333337</v>
      </c>
      <c r="AB330" s="42">
        <v>966.66666666666663</v>
      </c>
      <c r="AC330" s="40">
        <f>+($D$330*5%)/12</f>
        <v>6.666666666666667</v>
      </c>
      <c r="AD330" s="40">
        <f t="shared" ref="AD330:AN330" si="560">+($D$330*5%)/12</f>
        <v>6.666666666666667</v>
      </c>
      <c r="AE330" s="40">
        <f t="shared" si="560"/>
        <v>6.666666666666667</v>
      </c>
      <c r="AF330" s="40">
        <f t="shared" si="560"/>
        <v>6.666666666666667</v>
      </c>
      <c r="AG330" s="40">
        <f t="shared" si="560"/>
        <v>6.666666666666667</v>
      </c>
      <c r="AH330" s="40">
        <f t="shared" si="560"/>
        <v>6.666666666666667</v>
      </c>
      <c r="AI330" s="40">
        <f t="shared" si="560"/>
        <v>6.666666666666667</v>
      </c>
      <c r="AJ330" s="40">
        <f t="shared" si="560"/>
        <v>6.666666666666667</v>
      </c>
      <c r="AK330" s="40">
        <f t="shared" si="560"/>
        <v>6.666666666666667</v>
      </c>
      <c r="AL330" s="40">
        <f t="shared" si="560"/>
        <v>6.666666666666667</v>
      </c>
      <c r="AM330" s="40">
        <f t="shared" si="560"/>
        <v>6.666666666666667</v>
      </c>
      <c r="AN330" s="40">
        <f t="shared" si="560"/>
        <v>6.666666666666667</v>
      </c>
      <c r="AO330" s="44">
        <f t="shared" si="500"/>
        <v>713.33333333333337</v>
      </c>
      <c r="AP330" s="44">
        <f t="shared" si="501"/>
        <v>886.66666666666663</v>
      </c>
      <c r="AQ330" s="44">
        <f>+($D$330*5%)/12</f>
        <v>6.666666666666667</v>
      </c>
      <c r="AR330" s="44">
        <f t="shared" ref="AR330:BB330" si="561">+($D$330*5%)/12</f>
        <v>6.666666666666667</v>
      </c>
      <c r="AS330" s="44">
        <f t="shared" si="561"/>
        <v>6.666666666666667</v>
      </c>
      <c r="AT330" s="44">
        <f t="shared" si="561"/>
        <v>6.666666666666667</v>
      </c>
      <c r="AU330" s="44">
        <f t="shared" si="561"/>
        <v>6.666666666666667</v>
      </c>
      <c r="AV330" s="44">
        <f t="shared" si="561"/>
        <v>6.666666666666667</v>
      </c>
      <c r="AW330" s="44">
        <f t="shared" si="561"/>
        <v>6.666666666666667</v>
      </c>
      <c r="AX330" s="44">
        <f t="shared" si="561"/>
        <v>6.666666666666667</v>
      </c>
      <c r="AY330" s="44">
        <f t="shared" si="561"/>
        <v>6.666666666666667</v>
      </c>
      <c r="AZ330" s="44">
        <f t="shared" si="561"/>
        <v>6.666666666666667</v>
      </c>
      <c r="BA330" s="44">
        <f t="shared" si="561"/>
        <v>6.666666666666667</v>
      </c>
      <c r="BB330" s="44">
        <f t="shared" si="561"/>
        <v>6.666666666666667</v>
      </c>
      <c r="BC330" s="44">
        <f t="shared" si="506"/>
        <v>793.33333333333337</v>
      </c>
      <c r="BD330" s="146">
        <f t="shared" si="507"/>
        <v>806.66666666666663</v>
      </c>
    </row>
    <row r="331" spans="1:56" outlineLevel="1" x14ac:dyDescent="0.25">
      <c r="A331" s="34">
        <v>39461</v>
      </c>
      <c r="B331" s="35" t="s">
        <v>459</v>
      </c>
      <c r="C331" s="35" t="s">
        <v>460</v>
      </c>
      <c r="D331" s="38">
        <v>500</v>
      </c>
      <c r="E331" s="38"/>
      <c r="F331" s="38"/>
      <c r="G331" s="38">
        <v>22.916666666666664</v>
      </c>
      <c r="H331" s="38">
        <v>47.916666666666679</v>
      </c>
      <c r="I331" s="38">
        <v>72.916666666666671</v>
      </c>
      <c r="J331" s="38">
        <v>97.916666666666671</v>
      </c>
      <c r="K331" s="38">
        <v>122.91666666666667</v>
      </c>
      <c r="L331" s="38">
        <v>147.91666666666666</v>
      </c>
      <c r="M331" s="38">
        <f t="shared" si="529"/>
        <v>172.91666666666666</v>
      </c>
      <c r="N331" s="40">
        <v>475</v>
      </c>
      <c r="O331" s="41">
        <v>2.0833333333333335</v>
      </c>
      <c r="P331" s="40">
        <v>2.0833333333333335</v>
      </c>
      <c r="Q331" s="40">
        <v>2.0833333333333335</v>
      </c>
      <c r="R331" s="40">
        <v>2.0833333333333335</v>
      </c>
      <c r="S331" s="40">
        <v>2.0833333333333335</v>
      </c>
      <c r="T331" s="40">
        <v>2.0833333333333335</v>
      </c>
      <c r="U331" s="40">
        <v>2.0833333333333335</v>
      </c>
      <c r="V331" s="40">
        <v>2.0833333333333335</v>
      </c>
      <c r="W331" s="40">
        <v>2.0833333333333335</v>
      </c>
      <c r="X331" s="40">
        <v>2.0833333333333335</v>
      </c>
      <c r="Y331" s="40">
        <v>2.0833333333333335</v>
      </c>
      <c r="Z331" s="40">
        <v>2.0833333333333335</v>
      </c>
      <c r="AA331" s="42">
        <v>197.91666666666666</v>
      </c>
      <c r="AB331" s="42">
        <v>302.08333333333337</v>
      </c>
      <c r="AC331" s="40">
        <f>+($D$331*5%)/12</f>
        <v>2.0833333333333335</v>
      </c>
      <c r="AD331" s="40">
        <f t="shared" ref="AD331:AN331" si="562">+($D$331*5%)/12</f>
        <v>2.0833333333333335</v>
      </c>
      <c r="AE331" s="40">
        <f t="shared" si="562"/>
        <v>2.0833333333333335</v>
      </c>
      <c r="AF331" s="40">
        <f t="shared" si="562"/>
        <v>2.0833333333333335</v>
      </c>
      <c r="AG331" s="40">
        <f t="shared" si="562"/>
        <v>2.0833333333333335</v>
      </c>
      <c r="AH331" s="40">
        <f t="shared" si="562"/>
        <v>2.0833333333333335</v>
      </c>
      <c r="AI331" s="40">
        <f t="shared" si="562"/>
        <v>2.0833333333333335</v>
      </c>
      <c r="AJ331" s="40">
        <f t="shared" si="562"/>
        <v>2.0833333333333335</v>
      </c>
      <c r="AK331" s="40">
        <f t="shared" si="562"/>
        <v>2.0833333333333335</v>
      </c>
      <c r="AL331" s="40">
        <f t="shared" si="562"/>
        <v>2.0833333333333335</v>
      </c>
      <c r="AM331" s="40">
        <f t="shared" si="562"/>
        <v>2.0833333333333335</v>
      </c>
      <c r="AN331" s="40">
        <f t="shared" si="562"/>
        <v>2.0833333333333335</v>
      </c>
      <c r="AO331" s="44">
        <f t="shared" si="500"/>
        <v>222.91666666666666</v>
      </c>
      <c r="AP331" s="44">
        <f t="shared" si="501"/>
        <v>277.08333333333337</v>
      </c>
      <c r="AQ331" s="44">
        <f>+($D$331*5%)/12</f>
        <v>2.0833333333333335</v>
      </c>
      <c r="AR331" s="44">
        <f t="shared" ref="AR331:BB331" si="563">+($D$331*5%)/12</f>
        <v>2.0833333333333335</v>
      </c>
      <c r="AS331" s="44">
        <f t="shared" si="563"/>
        <v>2.0833333333333335</v>
      </c>
      <c r="AT331" s="44">
        <f t="shared" si="563"/>
        <v>2.0833333333333335</v>
      </c>
      <c r="AU331" s="44">
        <f t="shared" si="563"/>
        <v>2.0833333333333335</v>
      </c>
      <c r="AV331" s="44">
        <f t="shared" si="563"/>
        <v>2.0833333333333335</v>
      </c>
      <c r="AW331" s="44">
        <f t="shared" si="563"/>
        <v>2.0833333333333335</v>
      </c>
      <c r="AX331" s="44">
        <f t="shared" si="563"/>
        <v>2.0833333333333335</v>
      </c>
      <c r="AY331" s="44">
        <f t="shared" si="563"/>
        <v>2.0833333333333335</v>
      </c>
      <c r="AZ331" s="44">
        <f t="shared" si="563"/>
        <v>2.0833333333333335</v>
      </c>
      <c r="BA331" s="44">
        <f t="shared" si="563"/>
        <v>2.0833333333333335</v>
      </c>
      <c r="BB331" s="44">
        <f t="shared" si="563"/>
        <v>2.0833333333333335</v>
      </c>
      <c r="BC331" s="44">
        <f t="shared" si="506"/>
        <v>247.91666666666666</v>
      </c>
      <c r="BD331" s="146">
        <f t="shared" si="507"/>
        <v>252.08333333333334</v>
      </c>
    </row>
    <row r="332" spans="1:56" outlineLevel="1" x14ac:dyDescent="0.25">
      <c r="A332" s="34">
        <v>39531</v>
      </c>
      <c r="B332" s="35" t="s">
        <v>151</v>
      </c>
      <c r="C332" s="35" t="s">
        <v>461</v>
      </c>
      <c r="D332" s="38">
        <v>5700</v>
      </c>
      <c r="E332" s="38"/>
      <c r="F332" s="38"/>
      <c r="G332" s="38">
        <v>213.75</v>
      </c>
      <c r="H332" s="38">
        <v>498.75</v>
      </c>
      <c r="I332" s="38">
        <v>783.75</v>
      </c>
      <c r="J332" s="38">
        <v>1068.75</v>
      </c>
      <c r="K332" s="38">
        <v>1353.75</v>
      </c>
      <c r="L332" s="38">
        <v>1638.75</v>
      </c>
      <c r="M332" s="38">
        <f t="shared" si="529"/>
        <v>1923.75</v>
      </c>
      <c r="N332" s="40">
        <v>5415</v>
      </c>
      <c r="O332" s="41">
        <v>23.75</v>
      </c>
      <c r="P332" s="40">
        <v>23.75</v>
      </c>
      <c r="Q332" s="40">
        <v>23.75</v>
      </c>
      <c r="R332" s="40">
        <v>23.75</v>
      </c>
      <c r="S332" s="40">
        <v>23.75</v>
      </c>
      <c r="T332" s="40">
        <v>23.75</v>
      </c>
      <c r="U332" s="40">
        <v>23.75</v>
      </c>
      <c r="V332" s="40">
        <v>23.75</v>
      </c>
      <c r="W332" s="40">
        <v>23.75</v>
      </c>
      <c r="X332" s="40">
        <v>23.75</v>
      </c>
      <c r="Y332" s="40">
        <v>23.75</v>
      </c>
      <c r="Z332" s="40">
        <v>23.75</v>
      </c>
      <c r="AA332" s="42">
        <v>2208.75</v>
      </c>
      <c r="AB332" s="42">
        <v>3491.25</v>
      </c>
      <c r="AC332" s="40">
        <f>+($D$332*5%)/12</f>
        <v>23.75</v>
      </c>
      <c r="AD332" s="40">
        <f t="shared" ref="AD332:AN332" si="564">+($D$332*5%)/12</f>
        <v>23.75</v>
      </c>
      <c r="AE332" s="40">
        <f t="shared" si="564"/>
        <v>23.75</v>
      </c>
      <c r="AF332" s="40">
        <f t="shared" si="564"/>
        <v>23.75</v>
      </c>
      <c r="AG332" s="40">
        <f t="shared" si="564"/>
        <v>23.75</v>
      </c>
      <c r="AH332" s="40">
        <f t="shared" si="564"/>
        <v>23.75</v>
      </c>
      <c r="AI332" s="40">
        <f t="shared" si="564"/>
        <v>23.75</v>
      </c>
      <c r="AJ332" s="40">
        <f t="shared" si="564"/>
        <v>23.75</v>
      </c>
      <c r="AK332" s="40">
        <f t="shared" si="564"/>
        <v>23.75</v>
      </c>
      <c r="AL332" s="40">
        <f t="shared" si="564"/>
        <v>23.75</v>
      </c>
      <c r="AM332" s="40">
        <f t="shared" si="564"/>
        <v>23.75</v>
      </c>
      <c r="AN332" s="40">
        <f t="shared" si="564"/>
        <v>23.75</v>
      </c>
      <c r="AO332" s="44">
        <f t="shared" si="500"/>
        <v>2493.75</v>
      </c>
      <c r="AP332" s="44">
        <f t="shared" si="501"/>
        <v>3206.25</v>
      </c>
      <c r="AQ332" s="44">
        <f>+($D$332*5%)/12</f>
        <v>23.75</v>
      </c>
      <c r="AR332" s="44">
        <f t="shared" ref="AR332:BB332" si="565">+($D$332*5%)/12</f>
        <v>23.75</v>
      </c>
      <c r="AS332" s="44">
        <f t="shared" si="565"/>
        <v>23.75</v>
      </c>
      <c r="AT332" s="44">
        <f t="shared" si="565"/>
        <v>23.75</v>
      </c>
      <c r="AU332" s="44">
        <f t="shared" si="565"/>
        <v>23.75</v>
      </c>
      <c r="AV332" s="44">
        <f t="shared" si="565"/>
        <v>23.75</v>
      </c>
      <c r="AW332" s="44">
        <f t="shared" si="565"/>
        <v>23.75</v>
      </c>
      <c r="AX332" s="44">
        <f t="shared" si="565"/>
        <v>23.75</v>
      </c>
      <c r="AY332" s="44">
        <f t="shared" si="565"/>
        <v>23.75</v>
      </c>
      <c r="AZ332" s="44">
        <f t="shared" si="565"/>
        <v>23.75</v>
      </c>
      <c r="BA332" s="44">
        <f t="shared" si="565"/>
        <v>23.75</v>
      </c>
      <c r="BB332" s="44">
        <f t="shared" si="565"/>
        <v>23.75</v>
      </c>
      <c r="BC332" s="44">
        <f t="shared" si="506"/>
        <v>2778.75</v>
      </c>
      <c r="BD332" s="146">
        <f t="shared" si="507"/>
        <v>2921.25</v>
      </c>
    </row>
    <row r="333" spans="1:56" outlineLevel="1" x14ac:dyDescent="0.25">
      <c r="A333" s="46">
        <v>39629</v>
      </c>
      <c r="B333" s="36" t="s">
        <v>462</v>
      </c>
      <c r="C333" s="36" t="s">
        <v>463</v>
      </c>
      <c r="D333" s="38">
        <v>13043.48</v>
      </c>
      <c r="E333" s="38"/>
      <c r="F333" s="38"/>
      <c r="G333" s="38">
        <v>326.08699999999999</v>
      </c>
      <c r="H333" s="38">
        <v>978.26100000000019</v>
      </c>
      <c r="I333" s="38">
        <v>1630.4350000000002</v>
      </c>
      <c r="J333" s="38">
        <v>2282.6090000000004</v>
      </c>
      <c r="K333" s="38">
        <v>2934.7830000000004</v>
      </c>
      <c r="L333" s="38">
        <v>3586.9570000000003</v>
      </c>
      <c r="M333" s="38">
        <f t="shared" si="529"/>
        <v>4239.1310000000003</v>
      </c>
      <c r="N333" s="40">
        <v>12391.306</v>
      </c>
      <c r="O333" s="41">
        <v>54.347833333333334</v>
      </c>
      <c r="P333" s="40">
        <v>54.347833333333334</v>
      </c>
      <c r="Q333" s="40">
        <v>54.347833333333334</v>
      </c>
      <c r="R333" s="40">
        <v>54.347833333333334</v>
      </c>
      <c r="S333" s="40">
        <v>54.347833333333334</v>
      </c>
      <c r="T333" s="40">
        <v>54.347833333333334</v>
      </c>
      <c r="U333" s="40">
        <v>54.347833333333334</v>
      </c>
      <c r="V333" s="40">
        <v>54.347833333333334</v>
      </c>
      <c r="W333" s="40">
        <v>54.347833333333334</v>
      </c>
      <c r="X333" s="40">
        <v>54.347833333333334</v>
      </c>
      <c r="Y333" s="40">
        <v>54.347833333333334</v>
      </c>
      <c r="Z333" s="40">
        <v>54.347833333333334</v>
      </c>
      <c r="AA333" s="42">
        <v>4891.3050000000003</v>
      </c>
      <c r="AB333" s="42">
        <v>8152.1749999999993</v>
      </c>
      <c r="AC333" s="40">
        <f>+($D$333*5%)/12</f>
        <v>54.347833333333334</v>
      </c>
      <c r="AD333" s="40">
        <f t="shared" ref="AD333:AN333" si="566">+($D$333*5%)/12</f>
        <v>54.347833333333334</v>
      </c>
      <c r="AE333" s="40">
        <f t="shared" si="566"/>
        <v>54.347833333333334</v>
      </c>
      <c r="AF333" s="40">
        <f t="shared" si="566"/>
        <v>54.347833333333334</v>
      </c>
      <c r="AG333" s="40">
        <f t="shared" si="566"/>
        <v>54.347833333333334</v>
      </c>
      <c r="AH333" s="40">
        <f t="shared" si="566"/>
        <v>54.347833333333334</v>
      </c>
      <c r="AI333" s="40">
        <f t="shared" si="566"/>
        <v>54.347833333333334</v>
      </c>
      <c r="AJ333" s="40">
        <f t="shared" si="566"/>
        <v>54.347833333333334</v>
      </c>
      <c r="AK333" s="40">
        <f t="shared" si="566"/>
        <v>54.347833333333334</v>
      </c>
      <c r="AL333" s="40">
        <f t="shared" si="566"/>
        <v>54.347833333333334</v>
      </c>
      <c r="AM333" s="40">
        <f t="shared" si="566"/>
        <v>54.347833333333334</v>
      </c>
      <c r="AN333" s="40">
        <f t="shared" si="566"/>
        <v>54.347833333333334</v>
      </c>
      <c r="AO333" s="44">
        <f t="shared" si="500"/>
        <v>5543.4790000000003</v>
      </c>
      <c r="AP333" s="44">
        <f t="shared" si="501"/>
        <v>7500.0009999999993</v>
      </c>
      <c r="AQ333" s="44">
        <f>+($D$333*5%)/12</f>
        <v>54.347833333333334</v>
      </c>
      <c r="AR333" s="44">
        <f t="shared" ref="AR333:BB333" si="567">+($D$333*5%)/12</f>
        <v>54.347833333333334</v>
      </c>
      <c r="AS333" s="44">
        <f t="shared" si="567"/>
        <v>54.347833333333334</v>
      </c>
      <c r="AT333" s="44">
        <f t="shared" si="567"/>
        <v>54.347833333333334</v>
      </c>
      <c r="AU333" s="44">
        <f t="shared" si="567"/>
        <v>54.347833333333334</v>
      </c>
      <c r="AV333" s="44">
        <f t="shared" si="567"/>
        <v>54.347833333333334</v>
      </c>
      <c r="AW333" s="44">
        <f t="shared" si="567"/>
        <v>54.347833333333334</v>
      </c>
      <c r="AX333" s="44">
        <f t="shared" si="567"/>
        <v>54.347833333333334</v>
      </c>
      <c r="AY333" s="44">
        <f t="shared" si="567"/>
        <v>54.347833333333334</v>
      </c>
      <c r="AZ333" s="44">
        <f t="shared" si="567"/>
        <v>54.347833333333334</v>
      </c>
      <c r="BA333" s="44">
        <f t="shared" si="567"/>
        <v>54.347833333333334</v>
      </c>
      <c r="BB333" s="44">
        <f t="shared" si="567"/>
        <v>54.347833333333334</v>
      </c>
      <c r="BC333" s="44">
        <f t="shared" si="506"/>
        <v>6195.6530000000002</v>
      </c>
      <c r="BD333" s="146">
        <f t="shared" si="507"/>
        <v>6847.8269999999993</v>
      </c>
    </row>
    <row r="334" spans="1:56" outlineLevel="1" x14ac:dyDescent="0.25">
      <c r="A334" s="46">
        <v>39629</v>
      </c>
      <c r="B334" s="36" t="s">
        <v>464</v>
      </c>
      <c r="C334" s="36" t="s">
        <v>463</v>
      </c>
      <c r="D334" s="38">
        <v>9130.43</v>
      </c>
      <c r="E334" s="38"/>
      <c r="F334" s="38"/>
      <c r="G334" s="38">
        <v>228.26075000000006</v>
      </c>
      <c r="H334" s="38">
        <v>684.78224999999998</v>
      </c>
      <c r="I334" s="38">
        <v>1141.30375</v>
      </c>
      <c r="J334" s="38">
        <v>1597.8252500000001</v>
      </c>
      <c r="K334" s="38">
        <v>2054.3467500000002</v>
      </c>
      <c r="L334" s="38">
        <v>2510.86825</v>
      </c>
      <c r="M334" s="38">
        <f t="shared" si="529"/>
        <v>2967.3897499999998</v>
      </c>
      <c r="N334" s="40">
        <v>8673.9084999999995</v>
      </c>
      <c r="O334" s="41">
        <v>38.043458333333341</v>
      </c>
      <c r="P334" s="40">
        <v>38.043458333333341</v>
      </c>
      <c r="Q334" s="40">
        <v>38.043458333333341</v>
      </c>
      <c r="R334" s="40">
        <v>38.043458333333341</v>
      </c>
      <c r="S334" s="40">
        <v>38.043458333333341</v>
      </c>
      <c r="T334" s="40">
        <v>38.043458333333341</v>
      </c>
      <c r="U334" s="40">
        <v>38.043458333333341</v>
      </c>
      <c r="V334" s="40">
        <v>38.043458333333341</v>
      </c>
      <c r="W334" s="40">
        <v>38.043458333333341</v>
      </c>
      <c r="X334" s="40">
        <v>38.043458333333341</v>
      </c>
      <c r="Y334" s="40">
        <v>38.043458333333341</v>
      </c>
      <c r="Z334" s="40">
        <v>38.043458333333341</v>
      </c>
      <c r="AA334" s="42">
        <v>3423.9112499999997</v>
      </c>
      <c r="AB334" s="42">
        <v>5706.5187500000011</v>
      </c>
      <c r="AC334" s="40">
        <f>+($D$334*5%)/12</f>
        <v>38.043458333333341</v>
      </c>
      <c r="AD334" s="40">
        <f t="shared" ref="AD334:AN334" si="568">+($D$334*5%)/12</f>
        <v>38.043458333333341</v>
      </c>
      <c r="AE334" s="40">
        <f t="shared" si="568"/>
        <v>38.043458333333341</v>
      </c>
      <c r="AF334" s="40">
        <f t="shared" si="568"/>
        <v>38.043458333333341</v>
      </c>
      <c r="AG334" s="40">
        <f t="shared" si="568"/>
        <v>38.043458333333341</v>
      </c>
      <c r="AH334" s="40">
        <f t="shared" si="568"/>
        <v>38.043458333333341</v>
      </c>
      <c r="AI334" s="40">
        <f t="shared" si="568"/>
        <v>38.043458333333341</v>
      </c>
      <c r="AJ334" s="40">
        <f t="shared" si="568"/>
        <v>38.043458333333341</v>
      </c>
      <c r="AK334" s="40">
        <f t="shared" si="568"/>
        <v>38.043458333333341</v>
      </c>
      <c r="AL334" s="40">
        <f t="shared" si="568"/>
        <v>38.043458333333341</v>
      </c>
      <c r="AM334" s="40">
        <f t="shared" si="568"/>
        <v>38.043458333333341</v>
      </c>
      <c r="AN334" s="40">
        <f t="shared" si="568"/>
        <v>38.043458333333341</v>
      </c>
      <c r="AO334" s="44">
        <f t="shared" si="500"/>
        <v>3880.4327499999995</v>
      </c>
      <c r="AP334" s="44">
        <f t="shared" si="501"/>
        <v>5249.9972500000003</v>
      </c>
      <c r="AQ334" s="44">
        <f>+($D$334*5%)/12</f>
        <v>38.043458333333341</v>
      </c>
      <c r="AR334" s="44">
        <f t="shared" ref="AR334:BB334" si="569">+($D$334*5%)/12</f>
        <v>38.043458333333341</v>
      </c>
      <c r="AS334" s="44">
        <f t="shared" si="569"/>
        <v>38.043458333333341</v>
      </c>
      <c r="AT334" s="44">
        <f t="shared" si="569"/>
        <v>38.043458333333341</v>
      </c>
      <c r="AU334" s="44">
        <f t="shared" si="569"/>
        <v>38.043458333333341</v>
      </c>
      <c r="AV334" s="44">
        <f t="shared" si="569"/>
        <v>38.043458333333341</v>
      </c>
      <c r="AW334" s="44">
        <f t="shared" si="569"/>
        <v>38.043458333333341</v>
      </c>
      <c r="AX334" s="44">
        <f t="shared" si="569"/>
        <v>38.043458333333341</v>
      </c>
      <c r="AY334" s="44">
        <f t="shared" si="569"/>
        <v>38.043458333333341</v>
      </c>
      <c r="AZ334" s="44">
        <f t="shared" si="569"/>
        <v>38.043458333333341</v>
      </c>
      <c r="BA334" s="44">
        <f t="shared" si="569"/>
        <v>38.043458333333341</v>
      </c>
      <c r="BB334" s="44">
        <f t="shared" si="569"/>
        <v>38.043458333333341</v>
      </c>
      <c r="BC334" s="44">
        <f t="shared" si="506"/>
        <v>4336.9542499999998</v>
      </c>
      <c r="BD334" s="146">
        <f t="shared" si="507"/>
        <v>4793.4757500000005</v>
      </c>
    </row>
    <row r="335" spans="1:56" outlineLevel="1" x14ac:dyDescent="0.25">
      <c r="A335" s="46">
        <v>39629</v>
      </c>
      <c r="B335" s="36" t="s">
        <v>465</v>
      </c>
      <c r="C335" s="36" t="s">
        <v>466</v>
      </c>
      <c r="D335" s="38">
        <v>500000</v>
      </c>
      <c r="E335" s="38"/>
      <c r="F335" s="38"/>
      <c r="G335" s="38">
        <v>12500</v>
      </c>
      <c r="H335" s="38">
        <v>37500</v>
      </c>
      <c r="I335" s="38">
        <v>62500</v>
      </c>
      <c r="J335" s="38">
        <v>87500</v>
      </c>
      <c r="K335" s="38">
        <v>112500</v>
      </c>
      <c r="L335" s="38">
        <v>137500</v>
      </c>
      <c r="M335" s="38">
        <f t="shared" si="529"/>
        <v>162500</v>
      </c>
      <c r="N335" s="40">
        <v>475000</v>
      </c>
      <c r="O335" s="41">
        <v>2083.3333333333335</v>
      </c>
      <c r="P335" s="40">
        <v>2083.3333333333335</v>
      </c>
      <c r="Q335" s="40">
        <v>2083.3333333333335</v>
      </c>
      <c r="R335" s="40">
        <v>2083.3333333333335</v>
      </c>
      <c r="S335" s="40">
        <v>2083.3333333333335</v>
      </c>
      <c r="T335" s="40">
        <v>2083.3333333333335</v>
      </c>
      <c r="U335" s="40">
        <v>2083.3333333333335</v>
      </c>
      <c r="V335" s="40">
        <v>2083.3333333333335</v>
      </c>
      <c r="W335" s="40">
        <v>2083.3333333333335</v>
      </c>
      <c r="X335" s="40">
        <v>2083.3333333333335</v>
      </c>
      <c r="Y335" s="40">
        <v>2083.3333333333335</v>
      </c>
      <c r="Z335" s="40">
        <v>2083.3333333333335</v>
      </c>
      <c r="AA335" s="42">
        <v>187500</v>
      </c>
      <c r="AB335" s="42">
        <v>312500</v>
      </c>
      <c r="AC335" s="40">
        <f>+($D$335*5%)/12</f>
        <v>2083.3333333333335</v>
      </c>
      <c r="AD335" s="40">
        <f t="shared" ref="AD335:AN335" si="570">+($D$335*5%)/12</f>
        <v>2083.3333333333335</v>
      </c>
      <c r="AE335" s="40">
        <f t="shared" si="570"/>
        <v>2083.3333333333335</v>
      </c>
      <c r="AF335" s="40">
        <f t="shared" si="570"/>
        <v>2083.3333333333335</v>
      </c>
      <c r="AG335" s="40">
        <f t="shared" si="570"/>
        <v>2083.3333333333335</v>
      </c>
      <c r="AH335" s="40">
        <f t="shared" si="570"/>
        <v>2083.3333333333335</v>
      </c>
      <c r="AI335" s="40">
        <f t="shared" si="570"/>
        <v>2083.3333333333335</v>
      </c>
      <c r="AJ335" s="40">
        <f t="shared" si="570"/>
        <v>2083.3333333333335</v>
      </c>
      <c r="AK335" s="40">
        <f t="shared" si="570"/>
        <v>2083.3333333333335</v>
      </c>
      <c r="AL335" s="40">
        <f t="shared" si="570"/>
        <v>2083.3333333333335</v>
      </c>
      <c r="AM335" s="40">
        <f t="shared" si="570"/>
        <v>2083.3333333333335</v>
      </c>
      <c r="AN335" s="40">
        <f t="shared" si="570"/>
        <v>2083.3333333333335</v>
      </c>
      <c r="AO335" s="44">
        <f t="shared" si="500"/>
        <v>212500</v>
      </c>
      <c r="AP335" s="44">
        <f t="shared" si="501"/>
        <v>287500</v>
      </c>
      <c r="AQ335" s="44">
        <f>+($D$335*5%)/12</f>
        <v>2083.3333333333335</v>
      </c>
      <c r="AR335" s="44">
        <f t="shared" ref="AR335:BB335" si="571">+($D$335*5%)/12</f>
        <v>2083.3333333333335</v>
      </c>
      <c r="AS335" s="44">
        <f t="shared" si="571"/>
        <v>2083.3333333333335</v>
      </c>
      <c r="AT335" s="44">
        <f t="shared" si="571"/>
        <v>2083.3333333333335</v>
      </c>
      <c r="AU335" s="44">
        <f t="shared" si="571"/>
        <v>2083.3333333333335</v>
      </c>
      <c r="AV335" s="44">
        <f t="shared" si="571"/>
        <v>2083.3333333333335</v>
      </c>
      <c r="AW335" s="44">
        <f t="shared" si="571"/>
        <v>2083.3333333333335</v>
      </c>
      <c r="AX335" s="44">
        <f t="shared" si="571"/>
        <v>2083.3333333333335</v>
      </c>
      <c r="AY335" s="44">
        <f t="shared" si="571"/>
        <v>2083.3333333333335</v>
      </c>
      <c r="AZ335" s="44">
        <f t="shared" si="571"/>
        <v>2083.3333333333335</v>
      </c>
      <c r="BA335" s="44">
        <f t="shared" si="571"/>
        <v>2083.3333333333335</v>
      </c>
      <c r="BB335" s="44">
        <f t="shared" si="571"/>
        <v>2083.3333333333335</v>
      </c>
      <c r="BC335" s="44">
        <f t="shared" si="506"/>
        <v>237500</v>
      </c>
      <c r="BD335" s="146">
        <f t="shared" si="507"/>
        <v>262500</v>
      </c>
    </row>
    <row r="336" spans="1:56" outlineLevel="1" x14ac:dyDescent="0.25">
      <c r="A336" s="46">
        <v>39660</v>
      </c>
      <c r="B336" s="36" t="s">
        <v>467</v>
      </c>
      <c r="C336" s="36" t="s">
        <v>468</v>
      </c>
      <c r="D336" s="38">
        <v>13043.47</v>
      </c>
      <c r="E336" s="113"/>
      <c r="F336" s="113"/>
      <c r="G336" s="113">
        <v>271.73895833333336</v>
      </c>
      <c r="H336" s="113">
        <v>923.91245833333369</v>
      </c>
      <c r="I336" s="38">
        <v>1576.085958333334</v>
      </c>
      <c r="J336" s="38">
        <v>2228.2594583333344</v>
      </c>
      <c r="K336" s="38">
        <v>2880.4329583333347</v>
      </c>
      <c r="L336" s="38">
        <v>3532.606458333335</v>
      </c>
      <c r="M336" s="38">
        <f t="shared" si="529"/>
        <v>4184.7799583333353</v>
      </c>
      <c r="N336" s="40">
        <v>12391.296499999999</v>
      </c>
      <c r="O336" s="41">
        <v>54.347791666666666</v>
      </c>
      <c r="P336" s="40">
        <v>54.347791666666666</v>
      </c>
      <c r="Q336" s="40">
        <v>54.347791666666666</v>
      </c>
      <c r="R336" s="40">
        <v>54.347791666666666</v>
      </c>
      <c r="S336" s="40">
        <v>54.347791666666666</v>
      </c>
      <c r="T336" s="40">
        <v>54.347791666666666</v>
      </c>
      <c r="U336" s="40">
        <v>54.347791666666666</v>
      </c>
      <c r="V336" s="40">
        <v>54.347791666666666</v>
      </c>
      <c r="W336" s="40">
        <v>54.347791666666666</v>
      </c>
      <c r="X336" s="40">
        <v>54.347791666666666</v>
      </c>
      <c r="Y336" s="40">
        <v>54.347791666666666</v>
      </c>
      <c r="Z336" s="40">
        <v>54.347791666666666</v>
      </c>
      <c r="AA336" s="42">
        <v>4836.9534583333352</v>
      </c>
      <c r="AB336" s="42">
        <v>8206.5165416666641</v>
      </c>
      <c r="AC336" s="40">
        <f>+($D$336*5%)/12</f>
        <v>54.347791666666666</v>
      </c>
      <c r="AD336" s="40">
        <f t="shared" ref="AD336:AN336" si="572">+($D$336*5%)/12</f>
        <v>54.347791666666666</v>
      </c>
      <c r="AE336" s="40">
        <f t="shared" si="572"/>
        <v>54.347791666666666</v>
      </c>
      <c r="AF336" s="40">
        <f t="shared" si="572"/>
        <v>54.347791666666666</v>
      </c>
      <c r="AG336" s="40">
        <f t="shared" si="572"/>
        <v>54.347791666666666</v>
      </c>
      <c r="AH336" s="40">
        <f t="shared" si="572"/>
        <v>54.347791666666666</v>
      </c>
      <c r="AI336" s="40">
        <f t="shared" si="572"/>
        <v>54.347791666666666</v>
      </c>
      <c r="AJ336" s="40">
        <f t="shared" si="572"/>
        <v>54.347791666666666</v>
      </c>
      <c r="AK336" s="40">
        <f t="shared" si="572"/>
        <v>54.347791666666666</v>
      </c>
      <c r="AL336" s="40">
        <f t="shared" si="572"/>
        <v>54.347791666666666</v>
      </c>
      <c r="AM336" s="40">
        <f t="shared" si="572"/>
        <v>54.347791666666666</v>
      </c>
      <c r="AN336" s="40">
        <f t="shared" si="572"/>
        <v>54.347791666666666</v>
      </c>
      <c r="AO336" s="44">
        <f t="shared" si="500"/>
        <v>5489.1269583333351</v>
      </c>
      <c r="AP336" s="44">
        <f t="shared" si="501"/>
        <v>7554.3430416666642</v>
      </c>
      <c r="AQ336" s="44">
        <f>+($D$336*5%)/12</f>
        <v>54.347791666666666</v>
      </c>
      <c r="AR336" s="44">
        <f t="shared" ref="AR336:BB336" si="573">+($D$336*5%)/12</f>
        <v>54.347791666666666</v>
      </c>
      <c r="AS336" s="44">
        <f t="shared" si="573"/>
        <v>54.347791666666666</v>
      </c>
      <c r="AT336" s="44">
        <f t="shared" si="573"/>
        <v>54.347791666666666</v>
      </c>
      <c r="AU336" s="44">
        <f t="shared" si="573"/>
        <v>54.347791666666666</v>
      </c>
      <c r="AV336" s="44">
        <f t="shared" si="573"/>
        <v>54.347791666666666</v>
      </c>
      <c r="AW336" s="44">
        <f t="shared" si="573"/>
        <v>54.347791666666666</v>
      </c>
      <c r="AX336" s="44">
        <f t="shared" si="573"/>
        <v>54.347791666666666</v>
      </c>
      <c r="AY336" s="44">
        <f t="shared" si="573"/>
        <v>54.347791666666666</v>
      </c>
      <c r="AZ336" s="44">
        <f t="shared" si="573"/>
        <v>54.347791666666666</v>
      </c>
      <c r="BA336" s="44">
        <f t="shared" si="573"/>
        <v>54.347791666666666</v>
      </c>
      <c r="BB336" s="44">
        <f t="shared" si="573"/>
        <v>54.347791666666666</v>
      </c>
      <c r="BC336" s="44">
        <f t="shared" si="506"/>
        <v>6141.300458333335</v>
      </c>
      <c r="BD336" s="146">
        <f t="shared" si="507"/>
        <v>6902.1695416666644</v>
      </c>
    </row>
    <row r="337" spans="1:56" outlineLevel="1" x14ac:dyDescent="0.25">
      <c r="A337" s="46">
        <v>39691</v>
      </c>
      <c r="B337" s="36" t="s">
        <v>469</v>
      </c>
      <c r="C337" s="36" t="s">
        <v>470</v>
      </c>
      <c r="D337" s="38">
        <f>5349.58-697.77</f>
        <v>4651.8099999999995</v>
      </c>
      <c r="E337" s="38"/>
      <c r="F337" s="38"/>
      <c r="G337" s="38">
        <v>77.530166666666659</v>
      </c>
      <c r="H337" s="38">
        <v>310.12066666666664</v>
      </c>
      <c r="I337" s="38">
        <v>542.7111666666666</v>
      </c>
      <c r="J337" s="38">
        <v>775.30166666666662</v>
      </c>
      <c r="K337" s="38">
        <v>1007.8921666666666</v>
      </c>
      <c r="L337" s="38">
        <v>1240.4826666666665</v>
      </c>
      <c r="M337" s="38">
        <f t="shared" si="529"/>
        <v>1473.0731666666666</v>
      </c>
      <c r="N337" s="40">
        <v>4419.2194999999992</v>
      </c>
      <c r="O337" s="41">
        <v>19.382541666666665</v>
      </c>
      <c r="P337" s="40">
        <v>19.382541666666665</v>
      </c>
      <c r="Q337" s="40">
        <v>19.382541666666665</v>
      </c>
      <c r="R337" s="40">
        <v>19.382541666666665</v>
      </c>
      <c r="S337" s="40">
        <v>19.382541666666665</v>
      </c>
      <c r="T337" s="40">
        <v>19.382541666666665</v>
      </c>
      <c r="U337" s="40">
        <v>19.382541666666665</v>
      </c>
      <c r="V337" s="40">
        <v>19.382541666666665</v>
      </c>
      <c r="W337" s="40">
        <v>19.382541666666665</v>
      </c>
      <c r="X337" s="40">
        <v>19.382541666666665</v>
      </c>
      <c r="Y337" s="40">
        <v>19.382541666666665</v>
      </c>
      <c r="Z337" s="40">
        <v>19.382541666666665</v>
      </c>
      <c r="AA337" s="42">
        <v>1705.6636666666666</v>
      </c>
      <c r="AB337" s="42">
        <v>2946.1463333333331</v>
      </c>
      <c r="AC337" s="40">
        <f>+($D$337*5%)/12</f>
        <v>19.382541666666665</v>
      </c>
      <c r="AD337" s="40">
        <f t="shared" ref="AD337:AN337" si="574">+($D$337*5%)/12</f>
        <v>19.382541666666665</v>
      </c>
      <c r="AE337" s="40">
        <f t="shared" si="574"/>
        <v>19.382541666666665</v>
      </c>
      <c r="AF337" s="40">
        <f t="shared" si="574"/>
        <v>19.382541666666665</v>
      </c>
      <c r="AG337" s="40">
        <f t="shared" si="574"/>
        <v>19.382541666666665</v>
      </c>
      <c r="AH337" s="40">
        <f t="shared" si="574"/>
        <v>19.382541666666665</v>
      </c>
      <c r="AI337" s="40">
        <f t="shared" si="574"/>
        <v>19.382541666666665</v>
      </c>
      <c r="AJ337" s="40">
        <f t="shared" si="574"/>
        <v>19.382541666666665</v>
      </c>
      <c r="AK337" s="40">
        <f t="shared" si="574"/>
        <v>19.382541666666665</v>
      </c>
      <c r="AL337" s="40">
        <f t="shared" si="574"/>
        <v>19.382541666666665</v>
      </c>
      <c r="AM337" s="40">
        <f t="shared" si="574"/>
        <v>19.382541666666665</v>
      </c>
      <c r="AN337" s="40">
        <f t="shared" si="574"/>
        <v>19.382541666666665</v>
      </c>
      <c r="AO337" s="44">
        <f t="shared" si="500"/>
        <v>1938.2541666666666</v>
      </c>
      <c r="AP337" s="44">
        <f t="shared" si="501"/>
        <v>2713.5558333333329</v>
      </c>
      <c r="AQ337" s="44">
        <f>+($D$337*5%)/12</f>
        <v>19.382541666666665</v>
      </c>
      <c r="AR337" s="44">
        <f t="shared" ref="AR337:BB337" si="575">+($D$337*5%)/12</f>
        <v>19.382541666666665</v>
      </c>
      <c r="AS337" s="44">
        <f t="shared" si="575"/>
        <v>19.382541666666665</v>
      </c>
      <c r="AT337" s="44">
        <f t="shared" si="575"/>
        <v>19.382541666666665</v>
      </c>
      <c r="AU337" s="44">
        <f t="shared" si="575"/>
        <v>19.382541666666665</v>
      </c>
      <c r="AV337" s="44">
        <f t="shared" si="575"/>
        <v>19.382541666666665</v>
      </c>
      <c r="AW337" s="44">
        <f t="shared" si="575"/>
        <v>19.382541666666665</v>
      </c>
      <c r="AX337" s="44">
        <f t="shared" si="575"/>
        <v>19.382541666666665</v>
      </c>
      <c r="AY337" s="44">
        <f t="shared" si="575"/>
        <v>19.382541666666665</v>
      </c>
      <c r="AZ337" s="44">
        <f t="shared" si="575"/>
        <v>19.382541666666665</v>
      </c>
      <c r="BA337" s="44">
        <f t="shared" si="575"/>
        <v>19.382541666666665</v>
      </c>
      <c r="BB337" s="44">
        <f t="shared" si="575"/>
        <v>19.382541666666665</v>
      </c>
      <c r="BC337" s="44">
        <f t="shared" si="506"/>
        <v>2170.8446666666664</v>
      </c>
      <c r="BD337" s="146">
        <f t="shared" si="507"/>
        <v>2480.9653333333331</v>
      </c>
    </row>
    <row r="338" spans="1:56" outlineLevel="1" x14ac:dyDescent="0.25">
      <c r="A338" s="46">
        <v>39683</v>
      </c>
      <c r="B338" s="36" t="s">
        <v>471</v>
      </c>
      <c r="C338" s="36" t="s">
        <v>472</v>
      </c>
      <c r="D338" s="38">
        <v>11130</v>
      </c>
      <c r="E338" s="38"/>
      <c r="F338" s="38"/>
      <c r="G338" s="38">
        <v>185.5</v>
      </c>
      <c r="H338" s="38">
        <v>742</v>
      </c>
      <c r="I338" s="38">
        <v>1298.5</v>
      </c>
      <c r="J338" s="38">
        <v>1855</v>
      </c>
      <c r="K338" s="38">
        <v>2411.5</v>
      </c>
      <c r="L338" s="38">
        <v>2968</v>
      </c>
      <c r="M338" s="38">
        <f t="shared" si="529"/>
        <v>3524.5</v>
      </c>
      <c r="N338" s="40">
        <v>10573.5</v>
      </c>
      <c r="O338" s="41">
        <v>46.375</v>
      </c>
      <c r="P338" s="40">
        <v>46.375</v>
      </c>
      <c r="Q338" s="40">
        <v>46.375</v>
      </c>
      <c r="R338" s="40">
        <v>46.375</v>
      </c>
      <c r="S338" s="40">
        <v>46.375</v>
      </c>
      <c r="T338" s="40">
        <v>46.375</v>
      </c>
      <c r="U338" s="40">
        <v>46.375</v>
      </c>
      <c r="V338" s="40">
        <v>46.375</v>
      </c>
      <c r="W338" s="40">
        <v>46.375</v>
      </c>
      <c r="X338" s="40">
        <v>46.375</v>
      </c>
      <c r="Y338" s="40">
        <v>46.375</v>
      </c>
      <c r="Z338" s="40">
        <v>46.375</v>
      </c>
      <c r="AA338" s="42">
        <v>4081</v>
      </c>
      <c r="AB338" s="42">
        <v>7049</v>
      </c>
      <c r="AC338" s="40">
        <f>+($D$338*5%)/12</f>
        <v>46.375</v>
      </c>
      <c r="AD338" s="40">
        <f t="shared" ref="AD338:AN338" si="576">+($D$338*5%)/12</f>
        <v>46.375</v>
      </c>
      <c r="AE338" s="40">
        <f t="shared" si="576"/>
        <v>46.375</v>
      </c>
      <c r="AF338" s="40">
        <f t="shared" si="576"/>
        <v>46.375</v>
      </c>
      <c r="AG338" s="40">
        <f t="shared" si="576"/>
        <v>46.375</v>
      </c>
      <c r="AH338" s="40">
        <f t="shared" si="576"/>
        <v>46.375</v>
      </c>
      <c r="AI338" s="40">
        <f t="shared" si="576"/>
        <v>46.375</v>
      </c>
      <c r="AJ338" s="40">
        <f t="shared" si="576"/>
        <v>46.375</v>
      </c>
      <c r="AK338" s="40">
        <f t="shared" si="576"/>
        <v>46.375</v>
      </c>
      <c r="AL338" s="40">
        <f t="shared" si="576"/>
        <v>46.375</v>
      </c>
      <c r="AM338" s="40">
        <f t="shared" si="576"/>
        <v>46.375</v>
      </c>
      <c r="AN338" s="40">
        <f t="shared" si="576"/>
        <v>46.375</v>
      </c>
      <c r="AO338" s="44">
        <f t="shared" si="500"/>
        <v>4637.5</v>
      </c>
      <c r="AP338" s="44">
        <f t="shared" si="501"/>
        <v>6492.5</v>
      </c>
      <c r="AQ338" s="44">
        <f>+($D$338*5%)/12</f>
        <v>46.375</v>
      </c>
      <c r="AR338" s="44">
        <f t="shared" ref="AR338:BB338" si="577">+($D$338*5%)/12</f>
        <v>46.375</v>
      </c>
      <c r="AS338" s="44">
        <f t="shared" si="577"/>
        <v>46.375</v>
      </c>
      <c r="AT338" s="44">
        <f t="shared" si="577"/>
        <v>46.375</v>
      </c>
      <c r="AU338" s="44">
        <f t="shared" si="577"/>
        <v>46.375</v>
      </c>
      <c r="AV338" s="44">
        <f t="shared" si="577"/>
        <v>46.375</v>
      </c>
      <c r="AW338" s="44">
        <f t="shared" si="577"/>
        <v>46.375</v>
      </c>
      <c r="AX338" s="44">
        <f t="shared" si="577"/>
        <v>46.375</v>
      </c>
      <c r="AY338" s="44">
        <f t="shared" si="577"/>
        <v>46.375</v>
      </c>
      <c r="AZ338" s="44">
        <f t="shared" si="577"/>
        <v>46.375</v>
      </c>
      <c r="BA338" s="44">
        <f t="shared" si="577"/>
        <v>46.375</v>
      </c>
      <c r="BB338" s="44">
        <f t="shared" si="577"/>
        <v>46.375</v>
      </c>
      <c r="BC338" s="44">
        <f t="shared" si="506"/>
        <v>5194</v>
      </c>
      <c r="BD338" s="146">
        <f t="shared" si="507"/>
        <v>5936</v>
      </c>
    </row>
    <row r="339" spans="1:56" outlineLevel="1" x14ac:dyDescent="0.25">
      <c r="A339" s="46">
        <v>39686</v>
      </c>
      <c r="B339" s="36" t="s">
        <v>473</v>
      </c>
      <c r="C339" s="36" t="s">
        <v>474</v>
      </c>
      <c r="D339" s="38">
        <v>3534</v>
      </c>
      <c r="E339" s="38"/>
      <c r="F339" s="38"/>
      <c r="G339" s="38">
        <v>58.9</v>
      </c>
      <c r="H339" s="38">
        <v>235.6</v>
      </c>
      <c r="I339" s="38">
        <v>412.29999999999995</v>
      </c>
      <c r="J339" s="38">
        <v>588.99999999999989</v>
      </c>
      <c r="K339" s="38">
        <v>765.69999999999982</v>
      </c>
      <c r="L339" s="38">
        <v>942.39999999999975</v>
      </c>
      <c r="M339" s="38">
        <f t="shared" si="529"/>
        <v>1119.0999999999997</v>
      </c>
      <c r="N339" s="40">
        <v>3357.3</v>
      </c>
      <c r="O339" s="41">
        <v>14.725000000000001</v>
      </c>
      <c r="P339" s="40">
        <v>14.725000000000001</v>
      </c>
      <c r="Q339" s="40">
        <v>14.725000000000001</v>
      </c>
      <c r="R339" s="40">
        <v>14.725000000000001</v>
      </c>
      <c r="S339" s="40">
        <v>14.725000000000001</v>
      </c>
      <c r="T339" s="40">
        <v>14.725000000000001</v>
      </c>
      <c r="U339" s="40">
        <v>14.725000000000001</v>
      </c>
      <c r="V339" s="40">
        <v>14.725000000000001</v>
      </c>
      <c r="W339" s="40">
        <v>14.725000000000001</v>
      </c>
      <c r="X339" s="40">
        <v>14.725000000000001</v>
      </c>
      <c r="Y339" s="40">
        <v>14.725000000000001</v>
      </c>
      <c r="Z339" s="40">
        <v>14.725000000000001</v>
      </c>
      <c r="AA339" s="42">
        <v>1295.7999999999997</v>
      </c>
      <c r="AB339" s="42">
        <v>2238.2000000000003</v>
      </c>
      <c r="AC339" s="40">
        <f>+($D$339*5%)/12</f>
        <v>14.725000000000001</v>
      </c>
      <c r="AD339" s="40">
        <f t="shared" ref="AD339:AN339" si="578">+($D$339*5%)/12</f>
        <v>14.725000000000001</v>
      </c>
      <c r="AE339" s="40">
        <f t="shared" si="578"/>
        <v>14.725000000000001</v>
      </c>
      <c r="AF339" s="40">
        <f t="shared" si="578"/>
        <v>14.725000000000001</v>
      </c>
      <c r="AG339" s="40">
        <f t="shared" si="578"/>
        <v>14.725000000000001</v>
      </c>
      <c r="AH339" s="40">
        <f t="shared" si="578"/>
        <v>14.725000000000001</v>
      </c>
      <c r="AI339" s="40">
        <f t="shared" si="578"/>
        <v>14.725000000000001</v>
      </c>
      <c r="AJ339" s="40">
        <f t="shared" si="578"/>
        <v>14.725000000000001</v>
      </c>
      <c r="AK339" s="40">
        <f t="shared" si="578"/>
        <v>14.725000000000001</v>
      </c>
      <c r="AL339" s="40">
        <f t="shared" si="578"/>
        <v>14.725000000000001</v>
      </c>
      <c r="AM339" s="40">
        <f t="shared" si="578"/>
        <v>14.725000000000001</v>
      </c>
      <c r="AN339" s="40">
        <f t="shared" si="578"/>
        <v>14.725000000000001</v>
      </c>
      <c r="AO339" s="44">
        <f>+AA339+SUM(AC339:AN339)</f>
        <v>1472.4999999999998</v>
      </c>
      <c r="AP339" s="44">
        <f t="shared" si="501"/>
        <v>2061.5</v>
      </c>
      <c r="AQ339" s="44">
        <f>+($D$339*5%)/12</f>
        <v>14.725000000000001</v>
      </c>
      <c r="AR339" s="44">
        <f t="shared" ref="AR339:BB339" si="579">+($D$339*5%)/12</f>
        <v>14.725000000000001</v>
      </c>
      <c r="AS339" s="44">
        <f t="shared" si="579"/>
        <v>14.725000000000001</v>
      </c>
      <c r="AT339" s="44">
        <f t="shared" si="579"/>
        <v>14.725000000000001</v>
      </c>
      <c r="AU339" s="44">
        <f t="shared" si="579"/>
        <v>14.725000000000001</v>
      </c>
      <c r="AV339" s="44">
        <f t="shared" si="579"/>
        <v>14.725000000000001</v>
      </c>
      <c r="AW339" s="44">
        <f t="shared" si="579"/>
        <v>14.725000000000001</v>
      </c>
      <c r="AX339" s="44">
        <f t="shared" si="579"/>
        <v>14.725000000000001</v>
      </c>
      <c r="AY339" s="44">
        <f t="shared" si="579"/>
        <v>14.725000000000001</v>
      </c>
      <c r="AZ339" s="44">
        <f t="shared" si="579"/>
        <v>14.725000000000001</v>
      </c>
      <c r="BA339" s="44">
        <f t="shared" si="579"/>
        <v>14.725000000000001</v>
      </c>
      <c r="BB339" s="44">
        <f t="shared" si="579"/>
        <v>14.725000000000001</v>
      </c>
      <c r="BC339" s="44">
        <f t="shared" si="506"/>
        <v>1649.1999999999998</v>
      </c>
      <c r="BD339" s="146">
        <f t="shared" si="507"/>
        <v>1884.8000000000002</v>
      </c>
    </row>
    <row r="340" spans="1:56" outlineLevel="1" x14ac:dyDescent="0.25">
      <c r="A340" s="46">
        <v>39691</v>
      </c>
      <c r="B340" s="36" t="s">
        <v>475</v>
      </c>
      <c r="C340" s="36" t="s">
        <v>470</v>
      </c>
      <c r="D340" s="38">
        <v>1567.23</v>
      </c>
      <c r="E340" s="38"/>
      <c r="F340" s="38"/>
      <c r="G340" s="38">
        <v>26.120500000000003</v>
      </c>
      <c r="H340" s="38">
        <v>104.48199999999999</v>
      </c>
      <c r="I340" s="38">
        <v>182.84349999999998</v>
      </c>
      <c r="J340" s="38">
        <v>261.20499999999998</v>
      </c>
      <c r="K340" s="38">
        <v>339.56649999999996</v>
      </c>
      <c r="L340" s="38">
        <v>417.92799999999994</v>
      </c>
      <c r="M340" s="38">
        <f t="shared" si="529"/>
        <v>496.28949999999992</v>
      </c>
      <c r="N340" s="40">
        <v>1488.8685</v>
      </c>
      <c r="O340" s="41">
        <v>6.5301250000000008</v>
      </c>
      <c r="P340" s="40">
        <v>6.5301250000000008</v>
      </c>
      <c r="Q340" s="40">
        <v>6.5301250000000008</v>
      </c>
      <c r="R340" s="40">
        <v>6.5301250000000008</v>
      </c>
      <c r="S340" s="40">
        <v>6.5301250000000008</v>
      </c>
      <c r="T340" s="40">
        <v>6.5301250000000008</v>
      </c>
      <c r="U340" s="40">
        <v>6.5301250000000008</v>
      </c>
      <c r="V340" s="40">
        <v>6.5301250000000008</v>
      </c>
      <c r="W340" s="40">
        <v>6.5301250000000008</v>
      </c>
      <c r="X340" s="40">
        <v>6.5301250000000008</v>
      </c>
      <c r="Y340" s="40">
        <v>6.5301250000000008</v>
      </c>
      <c r="Z340" s="40">
        <v>6.5301250000000008</v>
      </c>
      <c r="AA340" s="42">
        <v>574.65099999999995</v>
      </c>
      <c r="AB340" s="42">
        <v>992.57900000000006</v>
      </c>
      <c r="AC340" s="40">
        <f>+($D$340*5%)/12</f>
        <v>6.5301250000000008</v>
      </c>
      <c r="AD340" s="40">
        <f t="shared" ref="AD340:AN340" si="580">+($D$340*5%)/12</f>
        <v>6.5301250000000008</v>
      </c>
      <c r="AE340" s="40">
        <f t="shared" si="580"/>
        <v>6.5301250000000008</v>
      </c>
      <c r="AF340" s="40">
        <f t="shared" si="580"/>
        <v>6.5301250000000008</v>
      </c>
      <c r="AG340" s="40">
        <f t="shared" si="580"/>
        <v>6.5301250000000008</v>
      </c>
      <c r="AH340" s="40">
        <f t="shared" si="580"/>
        <v>6.5301250000000008</v>
      </c>
      <c r="AI340" s="40">
        <f t="shared" si="580"/>
        <v>6.5301250000000008</v>
      </c>
      <c r="AJ340" s="40">
        <f t="shared" si="580"/>
        <v>6.5301250000000008</v>
      </c>
      <c r="AK340" s="40">
        <f t="shared" si="580"/>
        <v>6.5301250000000008</v>
      </c>
      <c r="AL340" s="40">
        <f t="shared" si="580"/>
        <v>6.5301250000000008</v>
      </c>
      <c r="AM340" s="40">
        <f t="shared" si="580"/>
        <v>6.5301250000000008</v>
      </c>
      <c r="AN340" s="40">
        <f t="shared" si="580"/>
        <v>6.5301250000000008</v>
      </c>
      <c r="AO340" s="44">
        <f t="shared" si="500"/>
        <v>653.01249999999993</v>
      </c>
      <c r="AP340" s="44">
        <f t="shared" si="501"/>
        <v>914.21750000000009</v>
      </c>
      <c r="AQ340" s="44">
        <f>+($D$340*5%)/12</f>
        <v>6.5301250000000008</v>
      </c>
      <c r="AR340" s="44">
        <f t="shared" ref="AR340:BB340" si="581">+($D$340*5%)/12</f>
        <v>6.5301250000000008</v>
      </c>
      <c r="AS340" s="44">
        <f t="shared" si="581"/>
        <v>6.5301250000000008</v>
      </c>
      <c r="AT340" s="44">
        <f t="shared" si="581"/>
        <v>6.5301250000000008</v>
      </c>
      <c r="AU340" s="44">
        <f t="shared" si="581"/>
        <v>6.5301250000000008</v>
      </c>
      <c r="AV340" s="44">
        <f t="shared" si="581"/>
        <v>6.5301250000000008</v>
      </c>
      <c r="AW340" s="44">
        <f t="shared" si="581"/>
        <v>6.5301250000000008</v>
      </c>
      <c r="AX340" s="44">
        <f t="shared" si="581"/>
        <v>6.5301250000000008</v>
      </c>
      <c r="AY340" s="44">
        <f t="shared" si="581"/>
        <v>6.5301250000000008</v>
      </c>
      <c r="AZ340" s="44">
        <f t="shared" si="581"/>
        <v>6.5301250000000008</v>
      </c>
      <c r="BA340" s="44">
        <f t="shared" si="581"/>
        <v>6.5301250000000008</v>
      </c>
      <c r="BB340" s="44">
        <f t="shared" si="581"/>
        <v>6.5301250000000008</v>
      </c>
      <c r="BC340" s="44">
        <f t="shared" si="506"/>
        <v>731.37399999999991</v>
      </c>
      <c r="BD340" s="146">
        <f t="shared" si="507"/>
        <v>835.85600000000011</v>
      </c>
    </row>
    <row r="341" spans="1:56" outlineLevel="1" x14ac:dyDescent="0.25">
      <c r="A341" s="46">
        <v>39691</v>
      </c>
      <c r="B341" s="36" t="s">
        <v>476</v>
      </c>
      <c r="C341" s="36" t="s">
        <v>470</v>
      </c>
      <c r="D341" s="38">
        <v>1659</v>
      </c>
      <c r="E341" s="38"/>
      <c r="F341" s="38"/>
      <c r="G341" s="38">
        <v>27.65</v>
      </c>
      <c r="H341" s="38">
        <v>110.6</v>
      </c>
      <c r="I341" s="38">
        <v>193.54999999999998</v>
      </c>
      <c r="J341" s="38">
        <v>276.5</v>
      </c>
      <c r="K341" s="38">
        <v>359.45</v>
      </c>
      <c r="L341" s="38">
        <v>442.4</v>
      </c>
      <c r="M341" s="38">
        <f t="shared" si="529"/>
        <v>525.34999999999991</v>
      </c>
      <c r="N341" s="40">
        <v>1576.05</v>
      </c>
      <c r="O341" s="41">
        <v>6.9125000000000005</v>
      </c>
      <c r="P341" s="40">
        <v>6.9125000000000005</v>
      </c>
      <c r="Q341" s="40">
        <v>6.9125000000000005</v>
      </c>
      <c r="R341" s="40">
        <v>6.9125000000000005</v>
      </c>
      <c r="S341" s="40">
        <v>6.9125000000000005</v>
      </c>
      <c r="T341" s="40">
        <v>6.9125000000000005</v>
      </c>
      <c r="U341" s="40">
        <v>6.9125000000000005</v>
      </c>
      <c r="V341" s="40">
        <v>6.9125000000000005</v>
      </c>
      <c r="W341" s="40">
        <v>6.9125000000000005</v>
      </c>
      <c r="X341" s="40">
        <v>6.9125000000000005</v>
      </c>
      <c r="Y341" s="40">
        <v>6.9125000000000005</v>
      </c>
      <c r="Z341" s="40">
        <v>6.9125000000000005</v>
      </c>
      <c r="AA341" s="42">
        <v>608.29999999999995</v>
      </c>
      <c r="AB341" s="42">
        <v>1050.7</v>
      </c>
      <c r="AC341" s="40">
        <f>+($D$341*5%)/12</f>
        <v>6.9125000000000005</v>
      </c>
      <c r="AD341" s="40">
        <f t="shared" ref="AD341:AN341" si="582">+($D$341*5%)/12</f>
        <v>6.9125000000000005</v>
      </c>
      <c r="AE341" s="40">
        <f t="shared" si="582"/>
        <v>6.9125000000000005</v>
      </c>
      <c r="AF341" s="40">
        <f t="shared" si="582"/>
        <v>6.9125000000000005</v>
      </c>
      <c r="AG341" s="40">
        <f t="shared" si="582"/>
        <v>6.9125000000000005</v>
      </c>
      <c r="AH341" s="40">
        <f t="shared" si="582"/>
        <v>6.9125000000000005</v>
      </c>
      <c r="AI341" s="40">
        <f t="shared" si="582"/>
        <v>6.9125000000000005</v>
      </c>
      <c r="AJ341" s="40">
        <f t="shared" si="582"/>
        <v>6.9125000000000005</v>
      </c>
      <c r="AK341" s="40">
        <f t="shared" si="582"/>
        <v>6.9125000000000005</v>
      </c>
      <c r="AL341" s="40">
        <f t="shared" si="582"/>
        <v>6.9125000000000005</v>
      </c>
      <c r="AM341" s="40">
        <f t="shared" si="582"/>
        <v>6.9125000000000005</v>
      </c>
      <c r="AN341" s="40">
        <f t="shared" si="582"/>
        <v>6.9125000000000005</v>
      </c>
      <c r="AO341" s="44">
        <f t="shared" si="500"/>
        <v>691.25</v>
      </c>
      <c r="AP341" s="44">
        <f t="shared" si="501"/>
        <v>967.75</v>
      </c>
      <c r="AQ341" s="44">
        <f>+($D$341*5%)/12</f>
        <v>6.9125000000000005</v>
      </c>
      <c r="AR341" s="44">
        <f t="shared" ref="AR341:BB341" si="583">+($D$341*5%)/12</f>
        <v>6.9125000000000005</v>
      </c>
      <c r="AS341" s="44">
        <f t="shared" si="583"/>
        <v>6.9125000000000005</v>
      </c>
      <c r="AT341" s="44">
        <f t="shared" si="583"/>
        <v>6.9125000000000005</v>
      </c>
      <c r="AU341" s="44">
        <f t="shared" si="583"/>
        <v>6.9125000000000005</v>
      </c>
      <c r="AV341" s="44">
        <f t="shared" si="583"/>
        <v>6.9125000000000005</v>
      </c>
      <c r="AW341" s="44">
        <f t="shared" si="583"/>
        <v>6.9125000000000005</v>
      </c>
      <c r="AX341" s="44">
        <f t="shared" si="583"/>
        <v>6.9125000000000005</v>
      </c>
      <c r="AY341" s="44">
        <f t="shared" si="583"/>
        <v>6.9125000000000005</v>
      </c>
      <c r="AZ341" s="44">
        <f t="shared" si="583"/>
        <v>6.9125000000000005</v>
      </c>
      <c r="BA341" s="44">
        <f t="shared" si="583"/>
        <v>6.9125000000000005</v>
      </c>
      <c r="BB341" s="44">
        <f t="shared" si="583"/>
        <v>6.9125000000000005</v>
      </c>
      <c r="BC341" s="44">
        <f t="shared" si="506"/>
        <v>774.2</v>
      </c>
      <c r="BD341" s="146">
        <f t="shared" si="507"/>
        <v>884.8</v>
      </c>
    </row>
    <row r="342" spans="1:56" outlineLevel="1" x14ac:dyDescent="0.25">
      <c r="A342" s="46">
        <v>39691</v>
      </c>
      <c r="B342" s="36" t="s">
        <v>477</v>
      </c>
      <c r="C342" s="36" t="s">
        <v>470</v>
      </c>
      <c r="D342" s="38">
        <v>1638.78</v>
      </c>
      <c r="E342" s="38"/>
      <c r="F342" s="38"/>
      <c r="G342" s="38">
        <v>27.313000000000002</v>
      </c>
      <c r="H342" s="38">
        <v>109.25199999999997</v>
      </c>
      <c r="I342" s="38">
        <v>191.19099999999995</v>
      </c>
      <c r="J342" s="38">
        <v>273.12999999999994</v>
      </c>
      <c r="K342" s="38">
        <v>355.0689999999999</v>
      </c>
      <c r="L342" s="38">
        <v>437.00799999999987</v>
      </c>
      <c r="M342" s="38">
        <f t="shared" si="529"/>
        <v>518.94699999999989</v>
      </c>
      <c r="N342" s="40">
        <v>1556.8409999999999</v>
      </c>
      <c r="O342" s="41">
        <v>6.8282500000000006</v>
      </c>
      <c r="P342" s="40">
        <v>6.8282500000000006</v>
      </c>
      <c r="Q342" s="40">
        <v>6.8282500000000006</v>
      </c>
      <c r="R342" s="40">
        <v>6.8282500000000006</v>
      </c>
      <c r="S342" s="40">
        <v>6.8282500000000006</v>
      </c>
      <c r="T342" s="40">
        <v>6.8282500000000006</v>
      </c>
      <c r="U342" s="40">
        <v>6.8282500000000006</v>
      </c>
      <c r="V342" s="40">
        <v>6.8282500000000006</v>
      </c>
      <c r="W342" s="40">
        <v>6.8282500000000006</v>
      </c>
      <c r="X342" s="40">
        <v>6.8282500000000006</v>
      </c>
      <c r="Y342" s="40">
        <v>6.8282500000000006</v>
      </c>
      <c r="Z342" s="40">
        <v>6.8282500000000006</v>
      </c>
      <c r="AA342" s="42">
        <v>600.88599999999985</v>
      </c>
      <c r="AB342" s="42">
        <v>1037.8940000000002</v>
      </c>
      <c r="AC342" s="40">
        <f>+($D$342*5%)/12</f>
        <v>6.8282500000000006</v>
      </c>
      <c r="AD342" s="40">
        <f t="shared" ref="AD342:AN342" si="584">+($D$342*5%)/12</f>
        <v>6.8282500000000006</v>
      </c>
      <c r="AE342" s="40">
        <f t="shared" si="584"/>
        <v>6.8282500000000006</v>
      </c>
      <c r="AF342" s="40">
        <f t="shared" si="584"/>
        <v>6.8282500000000006</v>
      </c>
      <c r="AG342" s="40">
        <f t="shared" si="584"/>
        <v>6.8282500000000006</v>
      </c>
      <c r="AH342" s="40">
        <f t="shared" si="584"/>
        <v>6.8282500000000006</v>
      </c>
      <c r="AI342" s="40">
        <f t="shared" si="584"/>
        <v>6.8282500000000006</v>
      </c>
      <c r="AJ342" s="40">
        <f t="shared" si="584"/>
        <v>6.8282500000000006</v>
      </c>
      <c r="AK342" s="40">
        <f t="shared" si="584"/>
        <v>6.8282500000000006</v>
      </c>
      <c r="AL342" s="40">
        <f t="shared" si="584"/>
        <v>6.8282500000000006</v>
      </c>
      <c r="AM342" s="40">
        <f t="shared" si="584"/>
        <v>6.8282500000000006</v>
      </c>
      <c r="AN342" s="40">
        <f t="shared" si="584"/>
        <v>6.8282500000000006</v>
      </c>
      <c r="AO342" s="44">
        <f t="shared" si="500"/>
        <v>682.82499999999982</v>
      </c>
      <c r="AP342" s="44">
        <f t="shared" si="501"/>
        <v>955.95500000000015</v>
      </c>
      <c r="AQ342" s="44">
        <f>+($D$342*5%)/12</f>
        <v>6.8282500000000006</v>
      </c>
      <c r="AR342" s="44">
        <f t="shared" ref="AR342:BB342" si="585">+($D$342*5%)/12</f>
        <v>6.8282500000000006</v>
      </c>
      <c r="AS342" s="44">
        <f t="shared" si="585"/>
        <v>6.8282500000000006</v>
      </c>
      <c r="AT342" s="44">
        <f t="shared" si="585"/>
        <v>6.8282500000000006</v>
      </c>
      <c r="AU342" s="44">
        <f t="shared" si="585"/>
        <v>6.8282500000000006</v>
      </c>
      <c r="AV342" s="44">
        <f t="shared" si="585"/>
        <v>6.8282500000000006</v>
      </c>
      <c r="AW342" s="44">
        <f t="shared" si="585"/>
        <v>6.8282500000000006</v>
      </c>
      <c r="AX342" s="44">
        <f t="shared" si="585"/>
        <v>6.8282500000000006</v>
      </c>
      <c r="AY342" s="44">
        <f t="shared" si="585"/>
        <v>6.8282500000000006</v>
      </c>
      <c r="AZ342" s="44">
        <f t="shared" si="585"/>
        <v>6.8282500000000006</v>
      </c>
      <c r="BA342" s="44">
        <f t="shared" si="585"/>
        <v>6.8282500000000006</v>
      </c>
      <c r="BB342" s="44">
        <f t="shared" si="585"/>
        <v>6.8282500000000006</v>
      </c>
      <c r="BC342" s="44">
        <f t="shared" si="506"/>
        <v>764.76399999999978</v>
      </c>
      <c r="BD342" s="146">
        <f t="shared" si="507"/>
        <v>874.01600000000019</v>
      </c>
    </row>
    <row r="343" spans="1:56" outlineLevel="1" x14ac:dyDescent="0.25">
      <c r="A343" s="46">
        <v>39692</v>
      </c>
      <c r="B343" s="36" t="s">
        <v>478</v>
      </c>
      <c r="C343" s="36" t="s">
        <v>479</v>
      </c>
      <c r="D343" s="38">
        <v>6086.96</v>
      </c>
      <c r="E343" s="38"/>
      <c r="F343" s="38"/>
      <c r="G343" s="38">
        <v>76.087000000000003</v>
      </c>
      <c r="H343" s="38">
        <v>380.435</v>
      </c>
      <c r="I343" s="38">
        <v>684.78300000000002</v>
      </c>
      <c r="J343" s="38">
        <v>989.13100000000009</v>
      </c>
      <c r="K343" s="38">
        <v>1293.479</v>
      </c>
      <c r="L343" s="38">
        <v>1597.827</v>
      </c>
      <c r="M343" s="38">
        <f t="shared" si="529"/>
        <v>1902.175</v>
      </c>
      <c r="N343" s="40">
        <v>5782.6120000000001</v>
      </c>
      <c r="O343" s="41">
        <v>25.362333333333336</v>
      </c>
      <c r="P343" s="40">
        <v>25.362333333333336</v>
      </c>
      <c r="Q343" s="40">
        <v>25.362333333333336</v>
      </c>
      <c r="R343" s="40">
        <v>25.362333333333336</v>
      </c>
      <c r="S343" s="40">
        <v>25.362333333333336</v>
      </c>
      <c r="T343" s="40">
        <v>25.362333333333336</v>
      </c>
      <c r="U343" s="40">
        <v>25.362333333333336</v>
      </c>
      <c r="V343" s="40">
        <v>25.362333333333336</v>
      </c>
      <c r="W343" s="40">
        <v>25.362333333333336</v>
      </c>
      <c r="X343" s="40">
        <v>25.362333333333336</v>
      </c>
      <c r="Y343" s="40">
        <v>25.362333333333336</v>
      </c>
      <c r="Z343" s="40">
        <v>25.362333333333336</v>
      </c>
      <c r="AA343" s="42">
        <v>2206.5230000000001</v>
      </c>
      <c r="AB343" s="42">
        <v>3880.4369999999999</v>
      </c>
      <c r="AC343" s="40">
        <f>+($D$343*5%)/12</f>
        <v>25.362333333333336</v>
      </c>
      <c r="AD343" s="40">
        <f t="shared" ref="AD343:AN343" si="586">+($D$343*5%)/12</f>
        <v>25.362333333333336</v>
      </c>
      <c r="AE343" s="40">
        <f t="shared" si="586"/>
        <v>25.362333333333336</v>
      </c>
      <c r="AF343" s="40">
        <f t="shared" si="586"/>
        <v>25.362333333333336</v>
      </c>
      <c r="AG343" s="40">
        <f t="shared" si="586"/>
        <v>25.362333333333336</v>
      </c>
      <c r="AH343" s="40">
        <f t="shared" si="586"/>
        <v>25.362333333333336</v>
      </c>
      <c r="AI343" s="40">
        <f t="shared" si="586"/>
        <v>25.362333333333336</v>
      </c>
      <c r="AJ343" s="40">
        <f t="shared" si="586"/>
        <v>25.362333333333336</v>
      </c>
      <c r="AK343" s="40">
        <f t="shared" si="586"/>
        <v>25.362333333333336</v>
      </c>
      <c r="AL343" s="40">
        <f t="shared" si="586"/>
        <v>25.362333333333336</v>
      </c>
      <c r="AM343" s="40">
        <f t="shared" si="586"/>
        <v>25.362333333333336</v>
      </c>
      <c r="AN343" s="40">
        <f t="shared" si="586"/>
        <v>25.362333333333336</v>
      </c>
      <c r="AO343" s="44">
        <f t="shared" si="500"/>
        <v>2510.8710000000001</v>
      </c>
      <c r="AP343" s="44">
        <f t="shared" si="501"/>
        <v>3576.0889999999999</v>
      </c>
      <c r="AQ343" s="44">
        <f>+($D$343*5%)/12</f>
        <v>25.362333333333336</v>
      </c>
      <c r="AR343" s="44">
        <f t="shared" ref="AR343:BB343" si="587">+($D$343*5%)/12</f>
        <v>25.362333333333336</v>
      </c>
      <c r="AS343" s="44">
        <f t="shared" si="587"/>
        <v>25.362333333333336</v>
      </c>
      <c r="AT343" s="44">
        <f t="shared" si="587"/>
        <v>25.362333333333336</v>
      </c>
      <c r="AU343" s="44">
        <f t="shared" si="587"/>
        <v>25.362333333333336</v>
      </c>
      <c r="AV343" s="44">
        <f t="shared" si="587"/>
        <v>25.362333333333336</v>
      </c>
      <c r="AW343" s="44">
        <f t="shared" si="587"/>
        <v>25.362333333333336</v>
      </c>
      <c r="AX343" s="44">
        <f t="shared" si="587"/>
        <v>25.362333333333336</v>
      </c>
      <c r="AY343" s="44">
        <f t="shared" si="587"/>
        <v>25.362333333333336</v>
      </c>
      <c r="AZ343" s="44">
        <f t="shared" si="587"/>
        <v>25.362333333333336</v>
      </c>
      <c r="BA343" s="44">
        <f t="shared" si="587"/>
        <v>25.362333333333336</v>
      </c>
      <c r="BB343" s="44">
        <f t="shared" si="587"/>
        <v>25.362333333333336</v>
      </c>
      <c r="BC343" s="44">
        <f t="shared" si="506"/>
        <v>2815.2190000000001</v>
      </c>
      <c r="BD343" s="146">
        <f t="shared" si="507"/>
        <v>3271.741</v>
      </c>
    </row>
    <row r="344" spans="1:56" outlineLevel="1" x14ac:dyDescent="0.25">
      <c r="A344" s="34">
        <v>39697</v>
      </c>
      <c r="B344" s="35" t="s">
        <v>480</v>
      </c>
      <c r="C344" s="36" t="s">
        <v>481</v>
      </c>
      <c r="D344" s="38">
        <v>13043.48</v>
      </c>
      <c r="E344" s="38"/>
      <c r="F344" s="38"/>
      <c r="G344" s="38">
        <v>163.04349999999999</v>
      </c>
      <c r="H344" s="38">
        <v>815.21749999999997</v>
      </c>
      <c r="I344" s="38">
        <v>1467.3915</v>
      </c>
      <c r="J344" s="38">
        <v>2119.5654999999997</v>
      </c>
      <c r="K344" s="38">
        <v>2771.7394999999997</v>
      </c>
      <c r="L344" s="38">
        <v>3423.9134999999997</v>
      </c>
      <c r="M344" s="38">
        <f t="shared" si="529"/>
        <v>4076.0874999999996</v>
      </c>
      <c r="N344" s="40">
        <v>12391.306</v>
      </c>
      <c r="O344" s="41">
        <v>54.347833333333334</v>
      </c>
      <c r="P344" s="40">
        <v>54.347833333333334</v>
      </c>
      <c r="Q344" s="40">
        <v>54.347833333333334</v>
      </c>
      <c r="R344" s="40">
        <v>54.347833333333334</v>
      </c>
      <c r="S344" s="40">
        <v>54.347833333333334</v>
      </c>
      <c r="T344" s="40">
        <v>54.347833333333334</v>
      </c>
      <c r="U344" s="40">
        <v>54.347833333333334</v>
      </c>
      <c r="V344" s="40">
        <v>54.347833333333334</v>
      </c>
      <c r="W344" s="40">
        <v>54.347833333333334</v>
      </c>
      <c r="X344" s="40">
        <v>54.347833333333334</v>
      </c>
      <c r="Y344" s="40">
        <v>54.347833333333334</v>
      </c>
      <c r="Z344" s="40">
        <v>54.347833333333334</v>
      </c>
      <c r="AA344" s="42">
        <v>4728.2614999999996</v>
      </c>
      <c r="AB344" s="42">
        <v>8315.218499999999</v>
      </c>
      <c r="AC344" s="40">
        <f>+($D$344*5%)/12</f>
        <v>54.347833333333334</v>
      </c>
      <c r="AD344" s="40">
        <f t="shared" ref="AD344:AN344" si="588">+($D$344*5%)/12</f>
        <v>54.347833333333334</v>
      </c>
      <c r="AE344" s="40">
        <f t="shared" si="588"/>
        <v>54.347833333333334</v>
      </c>
      <c r="AF344" s="40">
        <f t="shared" si="588"/>
        <v>54.347833333333334</v>
      </c>
      <c r="AG344" s="40">
        <f t="shared" si="588"/>
        <v>54.347833333333334</v>
      </c>
      <c r="AH344" s="40">
        <f t="shared" si="588"/>
        <v>54.347833333333334</v>
      </c>
      <c r="AI344" s="40">
        <f t="shared" si="588"/>
        <v>54.347833333333334</v>
      </c>
      <c r="AJ344" s="40">
        <f t="shared" si="588"/>
        <v>54.347833333333334</v>
      </c>
      <c r="AK344" s="40">
        <f t="shared" si="588"/>
        <v>54.347833333333334</v>
      </c>
      <c r="AL344" s="40">
        <f t="shared" si="588"/>
        <v>54.347833333333334</v>
      </c>
      <c r="AM344" s="40">
        <f t="shared" si="588"/>
        <v>54.347833333333334</v>
      </c>
      <c r="AN344" s="40">
        <f t="shared" si="588"/>
        <v>54.347833333333334</v>
      </c>
      <c r="AO344" s="44">
        <f t="shared" si="500"/>
        <v>5380.4354999999996</v>
      </c>
      <c r="AP344" s="44">
        <f t="shared" si="501"/>
        <v>7663.0445</v>
      </c>
      <c r="AQ344" s="44">
        <f>+($D$344*5%)/12</f>
        <v>54.347833333333334</v>
      </c>
      <c r="AR344" s="44">
        <f t="shared" ref="AR344:BB344" si="589">+($D$344*5%)/12</f>
        <v>54.347833333333334</v>
      </c>
      <c r="AS344" s="44">
        <f t="shared" si="589"/>
        <v>54.347833333333334</v>
      </c>
      <c r="AT344" s="44">
        <f t="shared" si="589"/>
        <v>54.347833333333334</v>
      </c>
      <c r="AU344" s="44">
        <f t="shared" si="589"/>
        <v>54.347833333333334</v>
      </c>
      <c r="AV344" s="44">
        <f t="shared" si="589"/>
        <v>54.347833333333334</v>
      </c>
      <c r="AW344" s="44">
        <f t="shared" si="589"/>
        <v>54.347833333333334</v>
      </c>
      <c r="AX344" s="44">
        <f t="shared" si="589"/>
        <v>54.347833333333334</v>
      </c>
      <c r="AY344" s="44">
        <f t="shared" si="589"/>
        <v>54.347833333333334</v>
      </c>
      <c r="AZ344" s="44">
        <f t="shared" si="589"/>
        <v>54.347833333333334</v>
      </c>
      <c r="BA344" s="44">
        <f t="shared" si="589"/>
        <v>54.347833333333334</v>
      </c>
      <c r="BB344" s="44">
        <f t="shared" si="589"/>
        <v>54.347833333333334</v>
      </c>
      <c r="BC344" s="44">
        <f t="shared" si="506"/>
        <v>6032.6094999999996</v>
      </c>
      <c r="BD344" s="146">
        <f t="shared" si="507"/>
        <v>7010.8705</v>
      </c>
    </row>
    <row r="345" spans="1:56" outlineLevel="1" x14ac:dyDescent="0.25">
      <c r="A345" s="34">
        <v>39703</v>
      </c>
      <c r="B345" s="35" t="s">
        <v>482</v>
      </c>
      <c r="C345" s="36" t="s">
        <v>479</v>
      </c>
      <c r="D345" s="38">
        <v>10000</v>
      </c>
      <c r="E345" s="38"/>
      <c r="F345" s="38"/>
      <c r="G345" s="38">
        <v>125</v>
      </c>
      <c r="H345" s="38">
        <v>625</v>
      </c>
      <c r="I345" s="38">
        <v>1125</v>
      </c>
      <c r="J345" s="38">
        <v>1625</v>
      </c>
      <c r="K345" s="38">
        <v>2125</v>
      </c>
      <c r="L345" s="38">
        <v>2625</v>
      </c>
      <c r="M345" s="38">
        <f t="shared" si="529"/>
        <v>3125</v>
      </c>
      <c r="N345" s="40">
        <v>9500</v>
      </c>
      <c r="O345" s="41">
        <v>41.666666666666664</v>
      </c>
      <c r="P345" s="40">
        <v>41.666666666666664</v>
      </c>
      <c r="Q345" s="40">
        <v>41.666666666666664</v>
      </c>
      <c r="R345" s="40">
        <v>41.666666666666664</v>
      </c>
      <c r="S345" s="40">
        <v>41.666666666666664</v>
      </c>
      <c r="T345" s="40">
        <v>41.666666666666664</v>
      </c>
      <c r="U345" s="40">
        <v>41.666666666666664</v>
      </c>
      <c r="V345" s="40">
        <v>41.666666666666664</v>
      </c>
      <c r="W345" s="40">
        <v>41.666666666666664</v>
      </c>
      <c r="X345" s="40">
        <v>41.666666666666664</v>
      </c>
      <c r="Y345" s="40">
        <v>41.666666666666664</v>
      </c>
      <c r="Z345" s="40">
        <v>41.666666666666664</v>
      </c>
      <c r="AA345" s="42">
        <v>3625</v>
      </c>
      <c r="AB345" s="42">
        <v>6375</v>
      </c>
      <c r="AC345" s="40">
        <f>+($D$345*5%)/12</f>
        <v>41.666666666666664</v>
      </c>
      <c r="AD345" s="40">
        <f t="shared" ref="AD345:AN345" si="590">+($D$345*5%)/12</f>
        <v>41.666666666666664</v>
      </c>
      <c r="AE345" s="40">
        <f t="shared" si="590"/>
        <v>41.666666666666664</v>
      </c>
      <c r="AF345" s="40">
        <f t="shared" si="590"/>
        <v>41.666666666666664</v>
      </c>
      <c r="AG345" s="40">
        <f t="shared" si="590"/>
        <v>41.666666666666664</v>
      </c>
      <c r="AH345" s="40">
        <f t="shared" si="590"/>
        <v>41.666666666666664</v>
      </c>
      <c r="AI345" s="40">
        <f t="shared" si="590"/>
        <v>41.666666666666664</v>
      </c>
      <c r="AJ345" s="40">
        <f t="shared" si="590"/>
        <v>41.666666666666664</v>
      </c>
      <c r="AK345" s="40">
        <f t="shared" si="590"/>
        <v>41.666666666666664</v>
      </c>
      <c r="AL345" s="40">
        <f t="shared" si="590"/>
        <v>41.666666666666664</v>
      </c>
      <c r="AM345" s="40">
        <f t="shared" si="590"/>
        <v>41.666666666666664</v>
      </c>
      <c r="AN345" s="40">
        <f t="shared" si="590"/>
        <v>41.666666666666664</v>
      </c>
      <c r="AO345" s="44">
        <f t="shared" si="500"/>
        <v>4125</v>
      </c>
      <c r="AP345" s="44">
        <f t="shared" si="501"/>
        <v>5875</v>
      </c>
      <c r="AQ345" s="44">
        <f>+($D$345*5%)/12</f>
        <v>41.666666666666664</v>
      </c>
      <c r="AR345" s="44">
        <f t="shared" ref="AR345:BB345" si="591">+($D$345*5%)/12</f>
        <v>41.666666666666664</v>
      </c>
      <c r="AS345" s="44">
        <f t="shared" si="591"/>
        <v>41.666666666666664</v>
      </c>
      <c r="AT345" s="44">
        <f t="shared" si="591"/>
        <v>41.666666666666664</v>
      </c>
      <c r="AU345" s="44">
        <f t="shared" si="591"/>
        <v>41.666666666666664</v>
      </c>
      <c r="AV345" s="44">
        <f t="shared" si="591"/>
        <v>41.666666666666664</v>
      </c>
      <c r="AW345" s="44">
        <f t="shared" si="591"/>
        <v>41.666666666666664</v>
      </c>
      <c r="AX345" s="44">
        <f t="shared" si="591"/>
        <v>41.666666666666664</v>
      </c>
      <c r="AY345" s="44">
        <f t="shared" si="591"/>
        <v>41.666666666666664</v>
      </c>
      <c r="AZ345" s="44">
        <f t="shared" si="591"/>
        <v>41.666666666666664</v>
      </c>
      <c r="BA345" s="44">
        <f t="shared" si="591"/>
        <v>41.666666666666664</v>
      </c>
      <c r="BB345" s="44">
        <f t="shared" si="591"/>
        <v>41.666666666666664</v>
      </c>
      <c r="BC345" s="44">
        <f t="shared" si="506"/>
        <v>4625</v>
      </c>
      <c r="BD345" s="146">
        <f t="shared" si="507"/>
        <v>5375</v>
      </c>
    </row>
    <row r="346" spans="1:56" outlineLevel="1" x14ac:dyDescent="0.25">
      <c r="A346" s="34">
        <v>39704</v>
      </c>
      <c r="B346" s="35" t="s">
        <v>483</v>
      </c>
      <c r="C346" s="36" t="s">
        <v>484</v>
      </c>
      <c r="D346" s="38">
        <v>1304.3499999999999</v>
      </c>
      <c r="E346" s="38"/>
      <c r="F346" s="38"/>
      <c r="G346" s="38">
        <v>16.304375</v>
      </c>
      <c r="H346" s="38">
        <v>81.521874999999994</v>
      </c>
      <c r="I346" s="38">
        <v>146.739375</v>
      </c>
      <c r="J346" s="38">
        <v>211.95687500000003</v>
      </c>
      <c r="K346" s="38">
        <v>277.17437500000005</v>
      </c>
      <c r="L346" s="38">
        <v>342.39187500000008</v>
      </c>
      <c r="M346" s="38">
        <f t="shared" si="529"/>
        <v>407.60937500000011</v>
      </c>
      <c r="N346" s="40">
        <v>1239.1324999999999</v>
      </c>
      <c r="O346" s="41">
        <v>5.4347916666666665</v>
      </c>
      <c r="P346" s="40">
        <v>5.4347916666666665</v>
      </c>
      <c r="Q346" s="40">
        <v>5.4347916666666665</v>
      </c>
      <c r="R346" s="40">
        <v>5.4347916666666665</v>
      </c>
      <c r="S346" s="40">
        <v>5.4347916666666665</v>
      </c>
      <c r="T346" s="40">
        <v>5.4347916666666665</v>
      </c>
      <c r="U346" s="40">
        <v>5.4347916666666665</v>
      </c>
      <c r="V346" s="40">
        <v>5.4347916666666665</v>
      </c>
      <c r="W346" s="40">
        <v>5.4347916666666665</v>
      </c>
      <c r="X346" s="40">
        <v>5.4347916666666665</v>
      </c>
      <c r="Y346" s="40">
        <v>5.4347916666666665</v>
      </c>
      <c r="Z346" s="40">
        <v>5.4347916666666665</v>
      </c>
      <c r="AA346" s="42">
        <v>472.82687500000014</v>
      </c>
      <c r="AB346" s="42">
        <v>831.52312499999971</v>
      </c>
      <c r="AC346" s="40">
        <f>+($D$346*5%)/12</f>
        <v>5.4347916666666665</v>
      </c>
      <c r="AD346" s="40">
        <f t="shared" ref="AD346:AN346" si="592">+($D$346*5%)/12</f>
        <v>5.4347916666666665</v>
      </c>
      <c r="AE346" s="40">
        <f t="shared" si="592"/>
        <v>5.4347916666666665</v>
      </c>
      <c r="AF346" s="40">
        <f t="shared" si="592"/>
        <v>5.4347916666666665</v>
      </c>
      <c r="AG346" s="40">
        <f t="shared" si="592"/>
        <v>5.4347916666666665</v>
      </c>
      <c r="AH346" s="40">
        <f t="shared" si="592"/>
        <v>5.4347916666666665</v>
      </c>
      <c r="AI346" s="40">
        <f t="shared" si="592"/>
        <v>5.4347916666666665</v>
      </c>
      <c r="AJ346" s="40">
        <f t="shared" si="592"/>
        <v>5.4347916666666665</v>
      </c>
      <c r="AK346" s="40">
        <f t="shared" si="592"/>
        <v>5.4347916666666665</v>
      </c>
      <c r="AL346" s="40">
        <f t="shared" si="592"/>
        <v>5.4347916666666665</v>
      </c>
      <c r="AM346" s="40">
        <f t="shared" si="592"/>
        <v>5.4347916666666665</v>
      </c>
      <c r="AN346" s="40">
        <f t="shared" si="592"/>
        <v>5.4347916666666665</v>
      </c>
      <c r="AO346" s="44">
        <f t="shared" si="500"/>
        <v>538.04437500000017</v>
      </c>
      <c r="AP346" s="44">
        <f t="shared" si="501"/>
        <v>766.30562499999974</v>
      </c>
      <c r="AQ346" s="44">
        <f>+($D$346*5%)/12</f>
        <v>5.4347916666666665</v>
      </c>
      <c r="AR346" s="44">
        <f t="shared" ref="AR346:BB346" si="593">+($D$346*5%)/12</f>
        <v>5.4347916666666665</v>
      </c>
      <c r="AS346" s="44">
        <f t="shared" si="593"/>
        <v>5.4347916666666665</v>
      </c>
      <c r="AT346" s="44">
        <f t="shared" si="593"/>
        <v>5.4347916666666665</v>
      </c>
      <c r="AU346" s="44">
        <f t="shared" si="593"/>
        <v>5.4347916666666665</v>
      </c>
      <c r="AV346" s="44">
        <f t="shared" si="593"/>
        <v>5.4347916666666665</v>
      </c>
      <c r="AW346" s="44">
        <f t="shared" si="593"/>
        <v>5.4347916666666665</v>
      </c>
      <c r="AX346" s="44">
        <f t="shared" si="593"/>
        <v>5.4347916666666665</v>
      </c>
      <c r="AY346" s="44">
        <f t="shared" si="593"/>
        <v>5.4347916666666665</v>
      </c>
      <c r="AZ346" s="44">
        <f t="shared" si="593"/>
        <v>5.4347916666666665</v>
      </c>
      <c r="BA346" s="44">
        <f t="shared" si="593"/>
        <v>5.4347916666666665</v>
      </c>
      <c r="BB346" s="44">
        <f t="shared" si="593"/>
        <v>5.4347916666666665</v>
      </c>
      <c r="BC346" s="44">
        <f t="shared" si="506"/>
        <v>603.26187500000015</v>
      </c>
      <c r="BD346" s="146">
        <f t="shared" si="507"/>
        <v>701.08812499999976</v>
      </c>
    </row>
    <row r="347" spans="1:56" outlineLevel="1" x14ac:dyDescent="0.25">
      <c r="A347" s="34">
        <v>39714</v>
      </c>
      <c r="B347" s="35" t="s">
        <v>203</v>
      </c>
      <c r="C347" s="36" t="s">
        <v>485</v>
      </c>
      <c r="D347" s="38">
        <v>8065.83</v>
      </c>
      <c r="E347" s="38"/>
      <c r="F347" s="38"/>
      <c r="G347" s="38">
        <v>100.82287500000001</v>
      </c>
      <c r="H347" s="38">
        <v>504.11437499999994</v>
      </c>
      <c r="I347" s="38">
        <v>907.40587499999992</v>
      </c>
      <c r="J347" s="38">
        <v>1310.697375</v>
      </c>
      <c r="K347" s="38">
        <v>1713.988875</v>
      </c>
      <c r="L347" s="38">
        <v>2117.2803749999998</v>
      </c>
      <c r="M347" s="38">
        <f t="shared" si="529"/>
        <v>2520.5718749999996</v>
      </c>
      <c r="N347" s="40">
        <v>7662.5384999999997</v>
      </c>
      <c r="O347" s="41">
        <v>33.607625000000006</v>
      </c>
      <c r="P347" s="40">
        <v>33.607625000000006</v>
      </c>
      <c r="Q347" s="40">
        <v>33.607625000000006</v>
      </c>
      <c r="R347" s="40">
        <v>33.607625000000006</v>
      </c>
      <c r="S347" s="40">
        <v>33.607625000000006</v>
      </c>
      <c r="T347" s="40">
        <v>33.607625000000006</v>
      </c>
      <c r="U347" s="40">
        <v>33.607625000000006</v>
      </c>
      <c r="V347" s="40">
        <v>33.607625000000006</v>
      </c>
      <c r="W347" s="40">
        <v>33.607625000000006</v>
      </c>
      <c r="X347" s="40">
        <v>33.607625000000006</v>
      </c>
      <c r="Y347" s="40">
        <v>33.607625000000006</v>
      </c>
      <c r="Z347" s="40">
        <v>33.607625000000006</v>
      </c>
      <c r="AA347" s="42">
        <v>2923.8633749999995</v>
      </c>
      <c r="AB347" s="42">
        <v>5141.9666250000009</v>
      </c>
      <c r="AC347" s="40">
        <f>+($D$347*5%)/12</f>
        <v>33.607625000000006</v>
      </c>
      <c r="AD347" s="40">
        <f t="shared" ref="AD347:AN347" si="594">+($D$347*5%)/12</f>
        <v>33.607625000000006</v>
      </c>
      <c r="AE347" s="40">
        <f t="shared" si="594"/>
        <v>33.607625000000006</v>
      </c>
      <c r="AF347" s="40">
        <f t="shared" si="594"/>
        <v>33.607625000000006</v>
      </c>
      <c r="AG347" s="40">
        <f t="shared" si="594"/>
        <v>33.607625000000006</v>
      </c>
      <c r="AH347" s="40">
        <f t="shared" si="594"/>
        <v>33.607625000000006</v>
      </c>
      <c r="AI347" s="40">
        <f t="shared" si="594"/>
        <v>33.607625000000006</v>
      </c>
      <c r="AJ347" s="40">
        <f t="shared" si="594"/>
        <v>33.607625000000006</v>
      </c>
      <c r="AK347" s="40">
        <f t="shared" si="594"/>
        <v>33.607625000000006</v>
      </c>
      <c r="AL347" s="40">
        <f t="shared" si="594"/>
        <v>33.607625000000006</v>
      </c>
      <c r="AM347" s="40">
        <f t="shared" si="594"/>
        <v>33.607625000000006</v>
      </c>
      <c r="AN347" s="40">
        <f t="shared" si="594"/>
        <v>33.607625000000006</v>
      </c>
      <c r="AO347" s="44">
        <f t="shared" si="500"/>
        <v>3327.1548749999993</v>
      </c>
      <c r="AP347" s="44">
        <f t="shared" si="501"/>
        <v>4738.6751250000007</v>
      </c>
      <c r="AQ347" s="44">
        <f>+($D$347*5%)/12</f>
        <v>33.607625000000006</v>
      </c>
      <c r="AR347" s="44">
        <f t="shared" ref="AR347:BB347" si="595">+($D$347*5%)/12</f>
        <v>33.607625000000006</v>
      </c>
      <c r="AS347" s="44">
        <f t="shared" si="595"/>
        <v>33.607625000000006</v>
      </c>
      <c r="AT347" s="44">
        <f t="shared" si="595"/>
        <v>33.607625000000006</v>
      </c>
      <c r="AU347" s="44">
        <f t="shared" si="595"/>
        <v>33.607625000000006</v>
      </c>
      <c r="AV347" s="44">
        <f t="shared" si="595"/>
        <v>33.607625000000006</v>
      </c>
      <c r="AW347" s="44">
        <f t="shared" si="595"/>
        <v>33.607625000000006</v>
      </c>
      <c r="AX347" s="44">
        <f t="shared" si="595"/>
        <v>33.607625000000006</v>
      </c>
      <c r="AY347" s="44">
        <f t="shared" si="595"/>
        <v>33.607625000000006</v>
      </c>
      <c r="AZ347" s="44">
        <f t="shared" si="595"/>
        <v>33.607625000000006</v>
      </c>
      <c r="BA347" s="44">
        <f t="shared" si="595"/>
        <v>33.607625000000006</v>
      </c>
      <c r="BB347" s="44">
        <f t="shared" si="595"/>
        <v>33.607625000000006</v>
      </c>
      <c r="BC347" s="44">
        <f t="shared" si="506"/>
        <v>3730.4463749999991</v>
      </c>
      <c r="BD347" s="146">
        <f t="shared" si="507"/>
        <v>4335.3836250000004</v>
      </c>
    </row>
    <row r="348" spans="1:56" outlineLevel="1" x14ac:dyDescent="0.25">
      <c r="A348" s="34">
        <v>39714</v>
      </c>
      <c r="B348" s="35" t="s">
        <v>486</v>
      </c>
      <c r="C348" s="36" t="s">
        <v>485</v>
      </c>
      <c r="D348" s="38">
        <v>477.19</v>
      </c>
      <c r="E348" s="38"/>
      <c r="F348" s="38"/>
      <c r="G348" s="38">
        <v>5.9648750000000001</v>
      </c>
      <c r="H348" s="38">
        <v>29.824375</v>
      </c>
      <c r="I348" s="38">
        <v>53.683875</v>
      </c>
      <c r="J348" s="38">
        <v>77.543374999999997</v>
      </c>
      <c r="K348" s="38">
        <v>101.40287499999999</v>
      </c>
      <c r="L348" s="38">
        <v>125.26237499999999</v>
      </c>
      <c r="M348" s="38">
        <f t="shared" si="529"/>
        <v>149.12187499999999</v>
      </c>
      <c r="N348" s="40">
        <v>453.33050000000003</v>
      </c>
      <c r="O348" s="41">
        <v>1.9882916666666668</v>
      </c>
      <c r="P348" s="40">
        <v>1.9882916666666668</v>
      </c>
      <c r="Q348" s="40">
        <v>1.9882916666666668</v>
      </c>
      <c r="R348" s="40">
        <v>1.9882916666666668</v>
      </c>
      <c r="S348" s="40">
        <v>1.9882916666666668</v>
      </c>
      <c r="T348" s="40">
        <v>1.9882916666666668</v>
      </c>
      <c r="U348" s="40">
        <v>1.9882916666666668</v>
      </c>
      <c r="V348" s="40">
        <v>1.9882916666666668</v>
      </c>
      <c r="W348" s="40">
        <v>1.9882916666666668</v>
      </c>
      <c r="X348" s="40">
        <v>1.9882916666666668</v>
      </c>
      <c r="Y348" s="40">
        <v>1.9882916666666668</v>
      </c>
      <c r="Z348" s="40">
        <v>1.9882916666666668</v>
      </c>
      <c r="AA348" s="42">
        <v>172.98137499999999</v>
      </c>
      <c r="AB348" s="42">
        <v>304.20862499999998</v>
      </c>
      <c r="AC348" s="40">
        <f>+($D$348*5%)/12</f>
        <v>1.9882916666666668</v>
      </c>
      <c r="AD348" s="40">
        <f t="shared" ref="AD348:AN348" si="596">+($D$348*5%)/12</f>
        <v>1.9882916666666668</v>
      </c>
      <c r="AE348" s="40">
        <f t="shared" si="596"/>
        <v>1.9882916666666668</v>
      </c>
      <c r="AF348" s="40">
        <f t="shared" si="596"/>
        <v>1.9882916666666668</v>
      </c>
      <c r="AG348" s="40">
        <f t="shared" si="596"/>
        <v>1.9882916666666668</v>
      </c>
      <c r="AH348" s="40">
        <f t="shared" si="596"/>
        <v>1.9882916666666668</v>
      </c>
      <c r="AI348" s="40">
        <f t="shared" si="596"/>
        <v>1.9882916666666668</v>
      </c>
      <c r="AJ348" s="40">
        <f t="shared" si="596"/>
        <v>1.9882916666666668</v>
      </c>
      <c r="AK348" s="40">
        <f t="shared" si="596"/>
        <v>1.9882916666666668</v>
      </c>
      <c r="AL348" s="40">
        <f t="shared" si="596"/>
        <v>1.9882916666666668</v>
      </c>
      <c r="AM348" s="40">
        <f t="shared" si="596"/>
        <v>1.9882916666666668</v>
      </c>
      <c r="AN348" s="40">
        <f t="shared" si="596"/>
        <v>1.9882916666666668</v>
      </c>
      <c r="AO348" s="44">
        <f t="shared" si="500"/>
        <v>196.84087499999998</v>
      </c>
      <c r="AP348" s="44">
        <f t="shared" si="501"/>
        <v>280.34912500000002</v>
      </c>
      <c r="AQ348" s="44">
        <f>+($D$348*5%)/12</f>
        <v>1.9882916666666668</v>
      </c>
      <c r="AR348" s="44">
        <f t="shared" ref="AR348:BB348" si="597">+($D$348*5%)/12</f>
        <v>1.9882916666666668</v>
      </c>
      <c r="AS348" s="44">
        <f t="shared" si="597"/>
        <v>1.9882916666666668</v>
      </c>
      <c r="AT348" s="44">
        <f t="shared" si="597"/>
        <v>1.9882916666666668</v>
      </c>
      <c r="AU348" s="44">
        <f t="shared" si="597"/>
        <v>1.9882916666666668</v>
      </c>
      <c r="AV348" s="44">
        <f t="shared" si="597"/>
        <v>1.9882916666666668</v>
      </c>
      <c r="AW348" s="44">
        <f t="shared" si="597"/>
        <v>1.9882916666666668</v>
      </c>
      <c r="AX348" s="44">
        <f t="shared" si="597"/>
        <v>1.9882916666666668</v>
      </c>
      <c r="AY348" s="44">
        <f t="shared" si="597"/>
        <v>1.9882916666666668</v>
      </c>
      <c r="AZ348" s="44">
        <f t="shared" si="597"/>
        <v>1.9882916666666668</v>
      </c>
      <c r="BA348" s="44">
        <f t="shared" si="597"/>
        <v>1.9882916666666668</v>
      </c>
      <c r="BB348" s="44">
        <f t="shared" si="597"/>
        <v>1.9882916666666668</v>
      </c>
      <c r="BC348" s="44">
        <f t="shared" si="506"/>
        <v>220.70037499999998</v>
      </c>
      <c r="BD348" s="146">
        <f t="shared" si="507"/>
        <v>256.48962500000005</v>
      </c>
    </row>
    <row r="349" spans="1:56" outlineLevel="1" x14ac:dyDescent="0.25">
      <c r="A349" s="34">
        <v>39714</v>
      </c>
      <c r="B349" s="35" t="s">
        <v>487</v>
      </c>
      <c r="C349" s="36" t="s">
        <v>485</v>
      </c>
      <c r="D349" s="38">
        <v>9675.2199999999993</v>
      </c>
      <c r="E349" s="38"/>
      <c r="F349" s="38"/>
      <c r="G349" s="38">
        <v>120.94024999999999</v>
      </c>
      <c r="H349" s="38">
        <v>604.70124999999996</v>
      </c>
      <c r="I349" s="38">
        <v>1088.46225</v>
      </c>
      <c r="J349" s="38">
        <v>1572.22325</v>
      </c>
      <c r="K349" s="38">
        <v>2055.98425</v>
      </c>
      <c r="L349" s="38">
        <v>2539.7452499999999</v>
      </c>
      <c r="M349" s="38">
        <f t="shared" si="529"/>
        <v>3023.5062499999999</v>
      </c>
      <c r="N349" s="40">
        <v>9191.4589999999989</v>
      </c>
      <c r="O349" s="41">
        <v>40.313416666666662</v>
      </c>
      <c r="P349" s="40">
        <v>40.313416666666662</v>
      </c>
      <c r="Q349" s="40">
        <v>40.313416666666662</v>
      </c>
      <c r="R349" s="40">
        <v>40.313416666666662</v>
      </c>
      <c r="S349" s="40">
        <v>40.313416666666662</v>
      </c>
      <c r="T349" s="40">
        <v>40.313416666666662</v>
      </c>
      <c r="U349" s="40">
        <v>40.313416666666662</v>
      </c>
      <c r="V349" s="40">
        <v>40.313416666666662</v>
      </c>
      <c r="W349" s="40">
        <v>40.313416666666662</v>
      </c>
      <c r="X349" s="40">
        <v>40.313416666666662</v>
      </c>
      <c r="Y349" s="40">
        <v>40.313416666666662</v>
      </c>
      <c r="Z349" s="40">
        <v>40.313416666666662</v>
      </c>
      <c r="AA349" s="42">
        <v>3507.2672499999999</v>
      </c>
      <c r="AB349" s="42">
        <v>6167.9527499999995</v>
      </c>
      <c r="AC349" s="40">
        <f>+($D$349*5%)/12</f>
        <v>40.313416666666662</v>
      </c>
      <c r="AD349" s="40">
        <f t="shared" ref="AD349:AN349" si="598">+($D$349*5%)/12</f>
        <v>40.313416666666662</v>
      </c>
      <c r="AE349" s="40">
        <f t="shared" si="598"/>
        <v>40.313416666666662</v>
      </c>
      <c r="AF349" s="40">
        <f t="shared" si="598"/>
        <v>40.313416666666662</v>
      </c>
      <c r="AG349" s="40">
        <f t="shared" si="598"/>
        <v>40.313416666666662</v>
      </c>
      <c r="AH349" s="40">
        <f t="shared" si="598"/>
        <v>40.313416666666662</v>
      </c>
      <c r="AI349" s="40">
        <f t="shared" si="598"/>
        <v>40.313416666666662</v>
      </c>
      <c r="AJ349" s="40">
        <f t="shared" si="598"/>
        <v>40.313416666666662</v>
      </c>
      <c r="AK349" s="40">
        <f t="shared" si="598"/>
        <v>40.313416666666662</v>
      </c>
      <c r="AL349" s="40">
        <f t="shared" si="598"/>
        <v>40.313416666666662</v>
      </c>
      <c r="AM349" s="40">
        <f t="shared" si="598"/>
        <v>40.313416666666662</v>
      </c>
      <c r="AN349" s="40">
        <f t="shared" si="598"/>
        <v>40.313416666666662</v>
      </c>
      <c r="AO349" s="44">
        <f t="shared" si="500"/>
        <v>3991.0282499999998</v>
      </c>
      <c r="AP349" s="44">
        <f t="shared" si="501"/>
        <v>5684.19175</v>
      </c>
      <c r="AQ349" s="44">
        <f>+($D$349*5%)/12</f>
        <v>40.313416666666662</v>
      </c>
      <c r="AR349" s="44">
        <f t="shared" ref="AR349:BB349" si="599">+($D$349*5%)/12</f>
        <v>40.313416666666662</v>
      </c>
      <c r="AS349" s="44">
        <f t="shared" si="599"/>
        <v>40.313416666666662</v>
      </c>
      <c r="AT349" s="44">
        <f t="shared" si="599"/>
        <v>40.313416666666662</v>
      </c>
      <c r="AU349" s="44">
        <f t="shared" si="599"/>
        <v>40.313416666666662</v>
      </c>
      <c r="AV349" s="44">
        <f t="shared" si="599"/>
        <v>40.313416666666662</v>
      </c>
      <c r="AW349" s="44">
        <f t="shared" si="599"/>
        <v>40.313416666666662</v>
      </c>
      <c r="AX349" s="44">
        <f t="shared" si="599"/>
        <v>40.313416666666662</v>
      </c>
      <c r="AY349" s="44">
        <f t="shared" si="599"/>
        <v>40.313416666666662</v>
      </c>
      <c r="AZ349" s="44">
        <f t="shared" si="599"/>
        <v>40.313416666666662</v>
      </c>
      <c r="BA349" s="44">
        <f t="shared" si="599"/>
        <v>40.313416666666662</v>
      </c>
      <c r="BB349" s="44">
        <f t="shared" si="599"/>
        <v>40.313416666666662</v>
      </c>
      <c r="BC349" s="44">
        <f t="shared" si="506"/>
        <v>4474.7892499999998</v>
      </c>
      <c r="BD349" s="146">
        <f t="shared" si="507"/>
        <v>5200.4307499999995</v>
      </c>
    </row>
    <row r="350" spans="1:56" outlineLevel="1" x14ac:dyDescent="0.25">
      <c r="A350" s="34">
        <v>39717</v>
      </c>
      <c r="B350" s="35" t="s">
        <v>488</v>
      </c>
      <c r="C350" s="36" t="s">
        <v>484</v>
      </c>
      <c r="D350" s="38">
        <v>2608.6999999999998</v>
      </c>
      <c r="E350" s="38"/>
      <c r="F350" s="38"/>
      <c r="G350" s="38">
        <v>32.608750000000001</v>
      </c>
      <c r="H350" s="38">
        <v>163.04374999999999</v>
      </c>
      <c r="I350" s="38">
        <v>293.47874999999999</v>
      </c>
      <c r="J350" s="38">
        <v>423.91375000000005</v>
      </c>
      <c r="K350" s="38">
        <v>554.34875000000011</v>
      </c>
      <c r="L350" s="38">
        <v>684.78375000000017</v>
      </c>
      <c r="M350" s="38">
        <f t="shared" si="529"/>
        <v>815.21875000000023</v>
      </c>
      <c r="N350" s="40">
        <v>2478.2649999999999</v>
      </c>
      <c r="O350" s="41">
        <v>10.869583333333333</v>
      </c>
      <c r="P350" s="40">
        <v>10.869583333333333</v>
      </c>
      <c r="Q350" s="40">
        <v>10.869583333333333</v>
      </c>
      <c r="R350" s="40">
        <v>10.869583333333333</v>
      </c>
      <c r="S350" s="40">
        <v>10.869583333333333</v>
      </c>
      <c r="T350" s="40">
        <v>10.869583333333333</v>
      </c>
      <c r="U350" s="40">
        <v>10.869583333333333</v>
      </c>
      <c r="V350" s="40">
        <v>10.869583333333333</v>
      </c>
      <c r="W350" s="40">
        <v>10.869583333333333</v>
      </c>
      <c r="X350" s="40">
        <v>10.869583333333333</v>
      </c>
      <c r="Y350" s="40">
        <v>10.869583333333333</v>
      </c>
      <c r="Z350" s="40">
        <v>10.869583333333333</v>
      </c>
      <c r="AA350" s="42">
        <v>945.65375000000029</v>
      </c>
      <c r="AB350" s="42">
        <v>1663.0462499999994</v>
      </c>
      <c r="AC350" s="40">
        <f>+($D$350*5%)/12</f>
        <v>10.869583333333333</v>
      </c>
      <c r="AD350" s="40">
        <f t="shared" ref="AD350:AN350" si="600">+($D$350*5%)/12</f>
        <v>10.869583333333333</v>
      </c>
      <c r="AE350" s="40">
        <f t="shared" si="600"/>
        <v>10.869583333333333</v>
      </c>
      <c r="AF350" s="40">
        <f t="shared" si="600"/>
        <v>10.869583333333333</v>
      </c>
      <c r="AG350" s="40">
        <f t="shared" si="600"/>
        <v>10.869583333333333</v>
      </c>
      <c r="AH350" s="40">
        <f t="shared" si="600"/>
        <v>10.869583333333333</v>
      </c>
      <c r="AI350" s="40">
        <f t="shared" si="600"/>
        <v>10.869583333333333</v>
      </c>
      <c r="AJ350" s="40">
        <f t="shared" si="600"/>
        <v>10.869583333333333</v>
      </c>
      <c r="AK350" s="40">
        <f t="shared" si="600"/>
        <v>10.869583333333333</v>
      </c>
      <c r="AL350" s="40">
        <f t="shared" si="600"/>
        <v>10.869583333333333</v>
      </c>
      <c r="AM350" s="40">
        <f t="shared" si="600"/>
        <v>10.869583333333333</v>
      </c>
      <c r="AN350" s="40">
        <f t="shared" si="600"/>
        <v>10.869583333333333</v>
      </c>
      <c r="AO350" s="44">
        <f t="shared" si="500"/>
        <v>1076.0887500000003</v>
      </c>
      <c r="AP350" s="44">
        <f t="shared" si="501"/>
        <v>1532.6112499999995</v>
      </c>
      <c r="AQ350" s="44">
        <f>+($D$350*5%)/12</f>
        <v>10.869583333333333</v>
      </c>
      <c r="AR350" s="44">
        <f t="shared" ref="AR350:BB350" si="601">+($D$350*5%)/12</f>
        <v>10.869583333333333</v>
      </c>
      <c r="AS350" s="44">
        <f t="shared" si="601"/>
        <v>10.869583333333333</v>
      </c>
      <c r="AT350" s="44">
        <f t="shared" si="601"/>
        <v>10.869583333333333</v>
      </c>
      <c r="AU350" s="44">
        <f t="shared" si="601"/>
        <v>10.869583333333333</v>
      </c>
      <c r="AV350" s="44">
        <f t="shared" si="601"/>
        <v>10.869583333333333</v>
      </c>
      <c r="AW350" s="44">
        <f t="shared" si="601"/>
        <v>10.869583333333333</v>
      </c>
      <c r="AX350" s="44">
        <f t="shared" si="601"/>
        <v>10.869583333333333</v>
      </c>
      <c r="AY350" s="44">
        <f t="shared" si="601"/>
        <v>10.869583333333333</v>
      </c>
      <c r="AZ350" s="44">
        <f t="shared" si="601"/>
        <v>10.869583333333333</v>
      </c>
      <c r="BA350" s="44">
        <f t="shared" si="601"/>
        <v>10.869583333333333</v>
      </c>
      <c r="BB350" s="44">
        <f t="shared" si="601"/>
        <v>10.869583333333333</v>
      </c>
      <c r="BC350" s="44">
        <f t="shared" si="506"/>
        <v>1206.5237500000003</v>
      </c>
      <c r="BD350" s="146">
        <f t="shared" si="507"/>
        <v>1402.1762499999995</v>
      </c>
    </row>
    <row r="351" spans="1:56" outlineLevel="1" x14ac:dyDescent="0.25">
      <c r="A351" s="34">
        <v>39717</v>
      </c>
      <c r="B351" s="35" t="s">
        <v>489</v>
      </c>
      <c r="C351" s="36" t="s">
        <v>481</v>
      </c>
      <c r="D351" s="38">
        <v>7826.09</v>
      </c>
      <c r="E351" s="38"/>
      <c r="F351" s="38"/>
      <c r="G351" s="38">
        <v>97.82612499999999</v>
      </c>
      <c r="H351" s="38">
        <v>489.13062499999984</v>
      </c>
      <c r="I351" s="38">
        <v>880.43512499999974</v>
      </c>
      <c r="J351" s="38">
        <v>1271.7396249999997</v>
      </c>
      <c r="K351" s="38">
        <v>1663.0441249999997</v>
      </c>
      <c r="L351" s="38">
        <v>2054.3486249999996</v>
      </c>
      <c r="M351" s="38">
        <f t="shared" si="529"/>
        <v>2445.6531249999994</v>
      </c>
      <c r="N351" s="40">
        <v>7434.7855</v>
      </c>
      <c r="O351" s="41">
        <v>32.608708333333333</v>
      </c>
      <c r="P351" s="40">
        <v>32.608708333333333</v>
      </c>
      <c r="Q351" s="40">
        <v>32.608708333333333</v>
      </c>
      <c r="R351" s="40">
        <v>32.608708333333333</v>
      </c>
      <c r="S351" s="40">
        <v>32.608708333333333</v>
      </c>
      <c r="T351" s="40">
        <v>32.608708333333333</v>
      </c>
      <c r="U351" s="40">
        <v>32.608708333333333</v>
      </c>
      <c r="V351" s="40">
        <v>32.608708333333333</v>
      </c>
      <c r="W351" s="40">
        <v>32.608708333333333</v>
      </c>
      <c r="X351" s="40">
        <v>32.608708333333333</v>
      </c>
      <c r="Y351" s="40">
        <v>32.608708333333333</v>
      </c>
      <c r="Z351" s="40">
        <v>32.608708333333333</v>
      </c>
      <c r="AA351" s="42">
        <v>2836.9576249999991</v>
      </c>
      <c r="AB351" s="42">
        <v>4989.132375000001</v>
      </c>
      <c r="AC351" s="40">
        <f>+($D$351*5%)/12</f>
        <v>32.608708333333333</v>
      </c>
      <c r="AD351" s="40">
        <f t="shared" ref="AD351:AN351" si="602">+($D$351*5%)/12</f>
        <v>32.608708333333333</v>
      </c>
      <c r="AE351" s="40">
        <f t="shared" si="602"/>
        <v>32.608708333333333</v>
      </c>
      <c r="AF351" s="40">
        <f t="shared" si="602"/>
        <v>32.608708333333333</v>
      </c>
      <c r="AG351" s="40">
        <f t="shared" si="602"/>
        <v>32.608708333333333</v>
      </c>
      <c r="AH351" s="40">
        <f t="shared" si="602"/>
        <v>32.608708333333333</v>
      </c>
      <c r="AI351" s="40">
        <f t="shared" si="602"/>
        <v>32.608708333333333</v>
      </c>
      <c r="AJ351" s="40">
        <f t="shared" si="602"/>
        <v>32.608708333333333</v>
      </c>
      <c r="AK351" s="40">
        <f t="shared" si="602"/>
        <v>32.608708333333333</v>
      </c>
      <c r="AL351" s="40">
        <f t="shared" si="602"/>
        <v>32.608708333333333</v>
      </c>
      <c r="AM351" s="40">
        <f t="shared" si="602"/>
        <v>32.608708333333333</v>
      </c>
      <c r="AN351" s="40">
        <f t="shared" si="602"/>
        <v>32.608708333333333</v>
      </c>
      <c r="AO351" s="44">
        <f t="shared" si="500"/>
        <v>3228.2621249999988</v>
      </c>
      <c r="AP351" s="44">
        <f t="shared" si="501"/>
        <v>4597.8278750000009</v>
      </c>
      <c r="AQ351" s="44">
        <f>+($D$351*5%)/12</f>
        <v>32.608708333333333</v>
      </c>
      <c r="AR351" s="44">
        <f t="shared" ref="AR351:BB351" si="603">+($D$351*5%)/12</f>
        <v>32.608708333333333</v>
      </c>
      <c r="AS351" s="44">
        <f t="shared" si="603"/>
        <v>32.608708333333333</v>
      </c>
      <c r="AT351" s="44">
        <f t="shared" si="603"/>
        <v>32.608708333333333</v>
      </c>
      <c r="AU351" s="44">
        <f t="shared" si="603"/>
        <v>32.608708333333333</v>
      </c>
      <c r="AV351" s="44">
        <f t="shared" si="603"/>
        <v>32.608708333333333</v>
      </c>
      <c r="AW351" s="44">
        <f t="shared" si="603"/>
        <v>32.608708333333333</v>
      </c>
      <c r="AX351" s="44">
        <f t="shared" si="603"/>
        <v>32.608708333333333</v>
      </c>
      <c r="AY351" s="44">
        <f t="shared" si="603"/>
        <v>32.608708333333333</v>
      </c>
      <c r="AZ351" s="44">
        <f t="shared" si="603"/>
        <v>32.608708333333333</v>
      </c>
      <c r="BA351" s="44">
        <f t="shared" si="603"/>
        <v>32.608708333333333</v>
      </c>
      <c r="BB351" s="44">
        <f t="shared" si="603"/>
        <v>32.608708333333333</v>
      </c>
      <c r="BC351" s="44">
        <f t="shared" si="506"/>
        <v>3619.5666249999986</v>
      </c>
      <c r="BD351" s="146">
        <f t="shared" si="507"/>
        <v>4206.5233750000016</v>
      </c>
    </row>
    <row r="352" spans="1:56" outlineLevel="1" x14ac:dyDescent="0.25">
      <c r="A352" s="34">
        <v>39718</v>
      </c>
      <c r="B352" s="35" t="s">
        <v>490</v>
      </c>
      <c r="C352" s="36" t="s">
        <v>491</v>
      </c>
      <c r="D352" s="38">
        <v>15000</v>
      </c>
      <c r="E352" s="38"/>
      <c r="F352" s="38"/>
      <c r="G352" s="38">
        <v>187.5</v>
      </c>
      <c r="H352" s="38">
        <v>937.5</v>
      </c>
      <c r="I352" s="38">
        <v>1687.5</v>
      </c>
      <c r="J352" s="38">
        <v>2437.5</v>
      </c>
      <c r="K352" s="38">
        <v>3187.5</v>
      </c>
      <c r="L352" s="38">
        <v>3937.5</v>
      </c>
      <c r="M352" s="38">
        <f t="shared" si="529"/>
        <v>4687.5</v>
      </c>
      <c r="N352" s="40">
        <v>14250</v>
      </c>
      <c r="O352" s="41">
        <v>62.5</v>
      </c>
      <c r="P352" s="40">
        <v>62.5</v>
      </c>
      <c r="Q352" s="40">
        <v>62.5</v>
      </c>
      <c r="R352" s="40">
        <v>62.5</v>
      </c>
      <c r="S352" s="40">
        <v>62.5</v>
      </c>
      <c r="T352" s="40">
        <v>62.5</v>
      </c>
      <c r="U352" s="40">
        <v>62.5</v>
      </c>
      <c r="V352" s="40">
        <v>62.5</v>
      </c>
      <c r="W352" s="40">
        <v>62.5</v>
      </c>
      <c r="X352" s="40">
        <v>62.5</v>
      </c>
      <c r="Y352" s="40">
        <v>62.5</v>
      </c>
      <c r="Z352" s="40">
        <v>62.5</v>
      </c>
      <c r="AA352" s="42">
        <v>5437.5</v>
      </c>
      <c r="AB352" s="42">
        <v>9562.5</v>
      </c>
      <c r="AC352" s="40">
        <f>+($D$352*5%)/12</f>
        <v>62.5</v>
      </c>
      <c r="AD352" s="40">
        <f t="shared" ref="AD352:AN352" si="604">+($D$352*5%)/12</f>
        <v>62.5</v>
      </c>
      <c r="AE352" s="40">
        <f t="shared" si="604"/>
        <v>62.5</v>
      </c>
      <c r="AF352" s="40">
        <f t="shared" si="604"/>
        <v>62.5</v>
      </c>
      <c r="AG352" s="40">
        <f t="shared" si="604"/>
        <v>62.5</v>
      </c>
      <c r="AH352" s="40">
        <f t="shared" si="604"/>
        <v>62.5</v>
      </c>
      <c r="AI352" s="40">
        <f t="shared" si="604"/>
        <v>62.5</v>
      </c>
      <c r="AJ352" s="40">
        <f t="shared" si="604"/>
        <v>62.5</v>
      </c>
      <c r="AK352" s="40">
        <f t="shared" si="604"/>
        <v>62.5</v>
      </c>
      <c r="AL352" s="40">
        <f t="shared" si="604"/>
        <v>62.5</v>
      </c>
      <c r="AM352" s="40">
        <f t="shared" si="604"/>
        <v>62.5</v>
      </c>
      <c r="AN352" s="40">
        <f t="shared" si="604"/>
        <v>62.5</v>
      </c>
      <c r="AO352" s="44">
        <f t="shared" si="500"/>
        <v>6187.5</v>
      </c>
      <c r="AP352" s="44">
        <f t="shared" si="501"/>
        <v>8812.5</v>
      </c>
      <c r="AQ352" s="44">
        <f>+($D$352*5%)/12</f>
        <v>62.5</v>
      </c>
      <c r="AR352" s="44">
        <f t="shared" ref="AR352:BB352" si="605">+($D$352*5%)/12</f>
        <v>62.5</v>
      </c>
      <c r="AS352" s="44">
        <f t="shared" si="605"/>
        <v>62.5</v>
      </c>
      <c r="AT352" s="44">
        <f t="shared" si="605"/>
        <v>62.5</v>
      </c>
      <c r="AU352" s="44">
        <f t="shared" si="605"/>
        <v>62.5</v>
      </c>
      <c r="AV352" s="44">
        <f t="shared" si="605"/>
        <v>62.5</v>
      </c>
      <c r="AW352" s="44">
        <f t="shared" si="605"/>
        <v>62.5</v>
      </c>
      <c r="AX352" s="44">
        <f t="shared" si="605"/>
        <v>62.5</v>
      </c>
      <c r="AY352" s="44">
        <f t="shared" si="605"/>
        <v>62.5</v>
      </c>
      <c r="AZ352" s="44">
        <f t="shared" si="605"/>
        <v>62.5</v>
      </c>
      <c r="BA352" s="44">
        <f t="shared" si="605"/>
        <v>62.5</v>
      </c>
      <c r="BB352" s="44">
        <f t="shared" si="605"/>
        <v>62.5</v>
      </c>
      <c r="BC352" s="44">
        <f t="shared" si="506"/>
        <v>6937.5</v>
      </c>
      <c r="BD352" s="146">
        <f t="shared" si="507"/>
        <v>8062.5</v>
      </c>
    </row>
    <row r="353" spans="1:56" outlineLevel="1" x14ac:dyDescent="0.25">
      <c r="A353" s="34">
        <v>39718</v>
      </c>
      <c r="B353" s="35" t="s">
        <v>492</v>
      </c>
      <c r="C353" s="36" t="s">
        <v>493</v>
      </c>
      <c r="D353" s="38">
        <v>4734.04</v>
      </c>
      <c r="E353" s="38"/>
      <c r="F353" s="38"/>
      <c r="G353" s="38">
        <v>59.1755</v>
      </c>
      <c r="H353" s="38">
        <v>295.8775</v>
      </c>
      <c r="I353" s="38">
        <v>532.57950000000005</v>
      </c>
      <c r="J353" s="38">
        <v>769.28150000000005</v>
      </c>
      <c r="K353" s="38">
        <v>1005.9835</v>
      </c>
      <c r="L353" s="38">
        <v>1242.6855</v>
      </c>
      <c r="M353" s="38">
        <f t="shared" si="529"/>
        <v>1479.3875</v>
      </c>
      <c r="N353" s="40">
        <v>4497.3379999999997</v>
      </c>
      <c r="O353" s="41">
        <v>19.725166666666667</v>
      </c>
      <c r="P353" s="40">
        <v>19.725166666666667</v>
      </c>
      <c r="Q353" s="40">
        <v>19.725166666666667</v>
      </c>
      <c r="R353" s="40">
        <v>19.725166666666667</v>
      </c>
      <c r="S353" s="40">
        <v>19.725166666666667</v>
      </c>
      <c r="T353" s="40">
        <v>19.725166666666667</v>
      </c>
      <c r="U353" s="40">
        <v>19.725166666666667</v>
      </c>
      <c r="V353" s="40">
        <v>19.725166666666667</v>
      </c>
      <c r="W353" s="40">
        <v>19.725166666666667</v>
      </c>
      <c r="X353" s="40">
        <v>19.725166666666667</v>
      </c>
      <c r="Y353" s="40">
        <v>19.725166666666667</v>
      </c>
      <c r="Z353" s="40">
        <v>19.725166666666667</v>
      </c>
      <c r="AA353" s="42">
        <v>1716.0895</v>
      </c>
      <c r="AB353" s="42">
        <v>3017.9504999999999</v>
      </c>
      <c r="AC353" s="40">
        <f>+($D$353*5%)/12</f>
        <v>19.725166666666667</v>
      </c>
      <c r="AD353" s="40">
        <f t="shared" ref="AD353:AN353" si="606">+($D$353*5%)/12</f>
        <v>19.725166666666667</v>
      </c>
      <c r="AE353" s="40">
        <f t="shared" si="606"/>
        <v>19.725166666666667</v>
      </c>
      <c r="AF353" s="40">
        <f t="shared" si="606"/>
        <v>19.725166666666667</v>
      </c>
      <c r="AG353" s="40">
        <f t="shared" si="606"/>
        <v>19.725166666666667</v>
      </c>
      <c r="AH353" s="40">
        <f t="shared" si="606"/>
        <v>19.725166666666667</v>
      </c>
      <c r="AI353" s="40">
        <f t="shared" si="606"/>
        <v>19.725166666666667</v>
      </c>
      <c r="AJ353" s="40">
        <f t="shared" si="606"/>
        <v>19.725166666666667</v>
      </c>
      <c r="AK353" s="40">
        <f t="shared" si="606"/>
        <v>19.725166666666667</v>
      </c>
      <c r="AL353" s="40">
        <f t="shared" si="606"/>
        <v>19.725166666666667</v>
      </c>
      <c r="AM353" s="40">
        <f t="shared" si="606"/>
        <v>19.725166666666667</v>
      </c>
      <c r="AN353" s="40">
        <f t="shared" si="606"/>
        <v>19.725166666666667</v>
      </c>
      <c r="AO353" s="44">
        <f t="shared" si="500"/>
        <v>1952.7915</v>
      </c>
      <c r="AP353" s="44">
        <f t="shared" si="501"/>
        <v>2781.2484999999997</v>
      </c>
      <c r="AQ353" s="44">
        <f>+($D$353*5%)/12</f>
        <v>19.725166666666667</v>
      </c>
      <c r="AR353" s="44">
        <f t="shared" ref="AR353:BB353" si="607">+($D$353*5%)/12</f>
        <v>19.725166666666667</v>
      </c>
      <c r="AS353" s="44">
        <f t="shared" si="607"/>
        <v>19.725166666666667</v>
      </c>
      <c r="AT353" s="44">
        <f t="shared" si="607"/>
        <v>19.725166666666667</v>
      </c>
      <c r="AU353" s="44">
        <f t="shared" si="607"/>
        <v>19.725166666666667</v>
      </c>
      <c r="AV353" s="44">
        <f t="shared" si="607"/>
        <v>19.725166666666667</v>
      </c>
      <c r="AW353" s="44">
        <f t="shared" si="607"/>
        <v>19.725166666666667</v>
      </c>
      <c r="AX353" s="44">
        <f t="shared" si="607"/>
        <v>19.725166666666667</v>
      </c>
      <c r="AY353" s="44">
        <f t="shared" si="607"/>
        <v>19.725166666666667</v>
      </c>
      <c r="AZ353" s="44">
        <f t="shared" si="607"/>
        <v>19.725166666666667</v>
      </c>
      <c r="BA353" s="44">
        <f t="shared" si="607"/>
        <v>19.725166666666667</v>
      </c>
      <c r="BB353" s="44">
        <f t="shared" si="607"/>
        <v>19.725166666666667</v>
      </c>
      <c r="BC353" s="44">
        <f t="shared" si="506"/>
        <v>2189.4935</v>
      </c>
      <c r="BD353" s="146">
        <f t="shared" si="507"/>
        <v>2544.5464999999999</v>
      </c>
    </row>
    <row r="354" spans="1:56" outlineLevel="1" x14ac:dyDescent="0.25">
      <c r="A354" s="34">
        <v>39720</v>
      </c>
      <c r="B354" s="35" t="s">
        <v>494</v>
      </c>
      <c r="C354" s="36" t="s">
        <v>495</v>
      </c>
      <c r="D354" s="38">
        <v>4000</v>
      </c>
      <c r="E354" s="38"/>
      <c r="F354" s="38"/>
      <c r="G354" s="38">
        <v>50</v>
      </c>
      <c r="H354" s="38">
        <v>250</v>
      </c>
      <c r="I354" s="38">
        <v>450</v>
      </c>
      <c r="J354" s="38">
        <v>650</v>
      </c>
      <c r="K354" s="38">
        <v>850</v>
      </c>
      <c r="L354" s="38">
        <v>1050</v>
      </c>
      <c r="M354" s="38">
        <f t="shared" si="529"/>
        <v>1250</v>
      </c>
      <c r="N354" s="40">
        <v>3800</v>
      </c>
      <c r="O354" s="41">
        <v>16.666666666666668</v>
      </c>
      <c r="P354" s="40">
        <v>16.666666666666668</v>
      </c>
      <c r="Q354" s="40">
        <v>16.666666666666668</v>
      </c>
      <c r="R354" s="40">
        <v>16.666666666666668</v>
      </c>
      <c r="S354" s="40">
        <v>16.666666666666668</v>
      </c>
      <c r="T354" s="40">
        <v>16.666666666666668</v>
      </c>
      <c r="U354" s="40">
        <v>16.666666666666668</v>
      </c>
      <c r="V354" s="40">
        <v>16.666666666666668</v>
      </c>
      <c r="W354" s="40">
        <v>16.666666666666668</v>
      </c>
      <c r="X354" s="40">
        <v>16.666666666666668</v>
      </c>
      <c r="Y354" s="40">
        <v>16.666666666666668</v>
      </c>
      <c r="Z354" s="40">
        <v>16.666666666666668</v>
      </c>
      <c r="AA354" s="42">
        <v>1450</v>
      </c>
      <c r="AB354" s="42">
        <v>2550</v>
      </c>
      <c r="AC354" s="40">
        <f>+($D$354*5%)/12</f>
        <v>16.666666666666668</v>
      </c>
      <c r="AD354" s="40">
        <f t="shared" ref="AD354:AN354" si="608">+($D$354*5%)/12</f>
        <v>16.666666666666668</v>
      </c>
      <c r="AE354" s="40">
        <f t="shared" si="608"/>
        <v>16.666666666666668</v>
      </c>
      <c r="AF354" s="40">
        <f t="shared" si="608"/>
        <v>16.666666666666668</v>
      </c>
      <c r="AG354" s="40">
        <f t="shared" si="608"/>
        <v>16.666666666666668</v>
      </c>
      <c r="AH354" s="40">
        <f t="shared" si="608"/>
        <v>16.666666666666668</v>
      </c>
      <c r="AI354" s="40">
        <f t="shared" si="608"/>
        <v>16.666666666666668</v>
      </c>
      <c r="AJ354" s="40">
        <f t="shared" si="608"/>
        <v>16.666666666666668</v>
      </c>
      <c r="AK354" s="40">
        <f t="shared" si="608"/>
        <v>16.666666666666668</v>
      </c>
      <c r="AL354" s="40">
        <f t="shared" si="608"/>
        <v>16.666666666666668</v>
      </c>
      <c r="AM354" s="40">
        <f t="shared" si="608"/>
        <v>16.666666666666668</v>
      </c>
      <c r="AN354" s="40">
        <f t="shared" si="608"/>
        <v>16.666666666666668</v>
      </c>
      <c r="AO354" s="44">
        <f t="shared" si="500"/>
        <v>1650</v>
      </c>
      <c r="AP354" s="44">
        <f t="shared" si="501"/>
        <v>2350</v>
      </c>
      <c r="AQ354" s="44">
        <f>+($D$354*5%)/12</f>
        <v>16.666666666666668</v>
      </c>
      <c r="AR354" s="44">
        <f t="shared" ref="AR354:BB354" si="609">+($D$354*5%)/12</f>
        <v>16.666666666666668</v>
      </c>
      <c r="AS354" s="44">
        <f t="shared" si="609"/>
        <v>16.666666666666668</v>
      </c>
      <c r="AT354" s="44">
        <f t="shared" si="609"/>
        <v>16.666666666666668</v>
      </c>
      <c r="AU354" s="44">
        <f t="shared" si="609"/>
        <v>16.666666666666668</v>
      </c>
      <c r="AV354" s="44">
        <f t="shared" si="609"/>
        <v>16.666666666666668</v>
      </c>
      <c r="AW354" s="44">
        <f t="shared" si="609"/>
        <v>16.666666666666668</v>
      </c>
      <c r="AX354" s="44">
        <f t="shared" si="609"/>
        <v>16.666666666666668</v>
      </c>
      <c r="AY354" s="44">
        <f t="shared" si="609"/>
        <v>16.666666666666668</v>
      </c>
      <c r="AZ354" s="44">
        <f t="shared" si="609"/>
        <v>16.666666666666668</v>
      </c>
      <c r="BA354" s="44">
        <f t="shared" si="609"/>
        <v>16.666666666666668</v>
      </c>
      <c r="BB354" s="44">
        <f t="shared" si="609"/>
        <v>16.666666666666668</v>
      </c>
      <c r="BC354" s="44">
        <f t="shared" si="506"/>
        <v>1850</v>
      </c>
      <c r="BD354" s="146">
        <f t="shared" si="507"/>
        <v>2150</v>
      </c>
    </row>
    <row r="355" spans="1:56" outlineLevel="1" x14ac:dyDescent="0.25">
      <c r="A355" s="34">
        <v>39720</v>
      </c>
      <c r="B355" s="35" t="s">
        <v>494</v>
      </c>
      <c r="C355" s="36" t="s">
        <v>495</v>
      </c>
      <c r="D355" s="38">
        <v>6000</v>
      </c>
      <c r="E355" s="38"/>
      <c r="F355" s="38">
        <v>0</v>
      </c>
      <c r="G355" s="38">
        <v>75</v>
      </c>
      <c r="H355" s="38">
        <v>375</v>
      </c>
      <c r="I355" s="38">
        <v>675</v>
      </c>
      <c r="J355" s="38">
        <v>975</v>
      </c>
      <c r="K355" s="38">
        <v>1275</v>
      </c>
      <c r="L355" s="38">
        <v>1575</v>
      </c>
      <c r="M355" s="38">
        <f t="shared" si="529"/>
        <v>1875</v>
      </c>
      <c r="N355" s="40">
        <v>5700</v>
      </c>
      <c r="O355" s="41">
        <v>25</v>
      </c>
      <c r="P355" s="40">
        <v>25</v>
      </c>
      <c r="Q355" s="40">
        <v>25</v>
      </c>
      <c r="R355" s="40">
        <v>25</v>
      </c>
      <c r="S355" s="40">
        <v>25</v>
      </c>
      <c r="T355" s="40">
        <v>25</v>
      </c>
      <c r="U355" s="40">
        <v>25</v>
      </c>
      <c r="V355" s="40">
        <v>25</v>
      </c>
      <c r="W355" s="40">
        <v>25</v>
      </c>
      <c r="X355" s="40">
        <v>25</v>
      </c>
      <c r="Y355" s="40">
        <v>25</v>
      </c>
      <c r="Z355" s="40">
        <v>25</v>
      </c>
      <c r="AA355" s="42">
        <v>2175</v>
      </c>
      <c r="AB355" s="42">
        <v>3825</v>
      </c>
      <c r="AC355" s="40">
        <f>+($D$355*5%)/12</f>
        <v>25</v>
      </c>
      <c r="AD355" s="40">
        <f t="shared" ref="AD355:AN355" si="610">+($D$355*5%)/12</f>
        <v>25</v>
      </c>
      <c r="AE355" s="40">
        <f t="shared" si="610"/>
        <v>25</v>
      </c>
      <c r="AF355" s="40">
        <f t="shared" si="610"/>
        <v>25</v>
      </c>
      <c r="AG355" s="40">
        <f t="shared" si="610"/>
        <v>25</v>
      </c>
      <c r="AH355" s="40">
        <f t="shared" si="610"/>
        <v>25</v>
      </c>
      <c r="AI355" s="40">
        <f t="shared" si="610"/>
        <v>25</v>
      </c>
      <c r="AJ355" s="40">
        <f t="shared" si="610"/>
        <v>25</v>
      </c>
      <c r="AK355" s="40">
        <f t="shared" si="610"/>
        <v>25</v>
      </c>
      <c r="AL355" s="40">
        <f t="shared" si="610"/>
        <v>25</v>
      </c>
      <c r="AM355" s="40">
        <f t="shared" si="610"/>
        <v>25</v>
      </c>
      <c r="AN355" s="40">
        <f t="shared" si="610"/>
        <v>25</v>
      </c>
      <c r="AO355" s="44">
        <f t="shared" si="500"/>
        <v>2475</v>
      </c>
      <c r="AP355" s="44">
        <f t="shared" si="501"/>
        <v>3525</v>
      </c>
      <c r="AQ355" s="44">
        <f>+($D$355*5%)/12</f>
        <v>25</v>
      </c>
      <c r="AR355" s="44">
        <f t="shared" ref="AR355:BB355" si="611">+($D$355*5%)/12</f>
        <v>25</v>
      </c>
      <c r="AS355" s="44">
        <f t="shared" si="611"/>
        <v>25</v>
      </c>
      <c r="AT355" s="44">
        <f t="shared" si="611"/>
        <v>25</v>
      </c>
      <c r="AU355" s="44">
        <f t="shared" si="611"/>
        <v>25</v>
      </c>
      <c r="AV355" s="44">
        <f t="shared" si="611"/>
        <v>25</v>
      </c>
      <c r="AW355" s="44">
        <f t="shared" si="611"/>
        <v>25</v>
      </c>
      <c r="AX355" s="44">
        <f t="shared" si="611"/>
        <v>25</v>
      </c>
      <c r="AY355" s="44">
        <f t="shared" si="611"/>
        <v>25</v>
      </c>
      <c r="AZ355" s="44">
        <f t="shared" si="611"/>
        <v>25</v>
      </c>
      <c r="BA355" s="44">
        <f t="shared" si="611"/>
        <v>25</v>
      </c>
      <c r="BB355" s="44">
        <f t="shared" si="611"/>
        <v>25</v>
      </c>
      <c r="BC355" s="44">
        <f t="shared" si="506"/>
        <v>2775</v>
      </c>
      <c r="BD355" s="146">
        <f t="shared" si="507"/>
        <v>3225</v>
      </c>
    </row>
    <row r="356" spans="1:56" outlineLevel="1" x14ac:dyDescent="0.25">
      <c r="A356" s="34">
        <v>39722</v>
      </c>
      <c r="B356" s="35" t="s">
        <v>496</v>
      </c>
      <c r="C356" s="36" t="s">
        <v>497</v>
      </c>
      <c r="D356" s="38">
        <v>5000</v>
      </c>
      <c r="E356" s="38"/>
      <c r="F356" s="38"/>
      <c r="G356" s="38">
        <v>62.5</v>
      </c>
      <c r="H356" s="38">
        <v>312.5</v>
      </c>
      <c r="I356" s="38">
        <v>562.5</v>
      </c>
      <c r="J356" s="38">
        <v>812.5</v>
      </c>
      <c r="K356" s="38">
        <v>1062.5</v>
      </c>
      <c r="L356" s="38">
        <v>1312.5</v>
      </c>
      <c r="M356" s="38">
        <f t="shared" si="529"/>
        <v>1562.5</v>
      </c>
      <c r="N356" s="40">
        <v>4750</v>
      </c>
      <c r="O356" s="41">
        <v>20.833333333333332</v>
      </c>
      <c r="P356" s="40">
        <v>20.833333333333332</v>
      </c>
      <c r="Q356" s="40">
        <v>20.833333333333332</v>
      </c>
      <c r="R356" s="40">
        <v>20.833333333333332</v>
      </c>
      <c r="S356" s="40">
        <v>20.833333333333332</v>
      </c>
      <c r="T356" s="40">
        <v>20.833333333333332</v>
      </c>
      <c r="U356" s="40">
        <v>20.833333333333332</v>
      </c>
      <c r="V356" s="40">
        <v>20.833333333333332</v>
      </c>
      <c r="W356" s="40">
        <v>20.833333333333332</v>
      </c>
      <c r="X356" s="40">
        <v>20.833333333333332</v>
      </c>
      <c r="Y356" s="40">
        <v>20.833333333333332</v>
      </c>
      <c r="Z356" s="40">
        <v>20.833333333333332</v>
      </c>
      <c r="AA356" s="42">
        <v>1812.5</v>
      </c>
      <c r="AB356" s="42">
        <v>3187.5</v>
      </c>
      <c r="AC356" s="40">
        <f>+($D$356*5%)/12</f>
        <v>20.833333333333332</v>
      </c>
      <c r="AD356" s="40">
        <f t="shared" ref="AD356:AN356" si="612">+($D$356*5%)/12</f>
        <v>20.833333333333332</v>
      </c>
      <c r="AE356" s="40">
        <f t="shared" si="612"/>
        <v>20.833333333333332</v>
      </c>
      <c r="AF356" s="40">
        <f t="shared" si="612"/>
        <v>20.833333333333332</v>
      </c>
      <c r="AG356" s="40">
        <f t="shared" si="612"/>
        <v>20.833333333333332</v>
      </c>
      <c r="AH356" s="40">
        <f t="shared" si="612"/>
        <v>20.833333333333332</v>
      </c>
      <c r="AI356" s="40">
        <f t="shared" si="612"/>
        <v>20.833333333333332</v>
      </c>
      <c r="AJ356" s="40">
        <f t="shared" si="612"/>
        <v>20.833333333333332</v>
      </c>
      <c r="AK356" s="40">
        <f t="shared" si="612"/>
        <v>20.833333333333332</v>
      </c>
      <c r="AL356" s="40">
        <f t="shared" si="612"/>
        <v>20.833333333333332</v>
      </c>
      <c r="AM356" s="40">
        <f t="shared" si="612"/>
        <v>20.833333333333332</v>
      </c>
      <c r="AN356" s="40">
        <f t="shared" si="612"/>
        <v>20.833333333333332</v>
      </c>
      <c r="AO356" s="44">
        <f t="shared" si="500"/>
        <v>2062.5</v>
      </c>
      <c r="AP356" s="44">
        <f t="shared" si="501"/>
        <v>2937.5</v>
      </c>
      <c r="AQ356" s="44">
        <f>+($D$356*5%)/12</f>
        <v>20.833333333333332</v>
      </c>
      <c r="AR356" s="44">
        <f t="shared" ref="AR356:BB356" si="613">+($D$356*5%)/12</f>
        <v>20.833333333333332</v>
      </c>
      <c r="AS356" s="44">
        <f t="shared" si="613"/>
        <v>20.833333333333332</v>
      </c>
      <c r="AT356" s="44">
        <f t="shared" si="613"/>
        <v>20.833333333333332</v>
      </c>
      <c r="AU356" s="44">
        <f t="shared" si="613"/>
        <v>20.833333333333332</v>
      </c>
      <c r="AV356" s="44">
        <f t="shared" si="613"/>
        <v>20.833333333333332</v>
      </c>
      <c r="AW356" s="44">
        <f t="shared" si="613"/>
        <v>20.833333333333332</v>
      </c>
      <c r="AX356" s="44">
        <f t="shared" si="613"/>
        <v>20.833333333333332</v>
      </c>
      <c r="AY356" s="44">
        <f t="shared" si="613"/>
        <v>20.833333333333332</v>
      </c>
      <c r="AZ356" s="44">
        <f t="shared" si="613"/>
        <v>20.833333333333332</v>
      </c>
      <c r="BA356" s="44">
        <f t="shared" si="613"/>
        <v>20.833333333333332</v>
      </c>
      <c r="BB356" s="44">
        <f t="shared" si="613"/>
        <v>20.833333333333332</v>
      </c>
      <c r="BC356" s="44">
        <f t="shared" si="506"/>
        <v>2312.5</v>
      </c>
      <c r="BD356" s="146">
        <f t="shared" si="507"/>
        <v>2687.5</v>
      </c>
    </row>
    <row r="357" spans="1:56" outlineLevel="1" x14ac:dyDescent="0.25">
      <c r="A357" s="34">
        <v>39728</v>
      </c>
      <c r="B357" s="35" t="s">
        <v>498</v>
      </c>
      <c r="C357" s="36" t="s">
        <v>493</v>
      </c>
      <c r="D357" s="38">
        <v>1304.3499999999999</v>
      </c>
      <c r="E357" s="38"/>
      <c r="F357" s="38"/>
      <c r="G357" s="38">
        <v>16.304375</v>
      </c>
      <c r="H357" s="38">
        <v>81.521874999999994</v>
      </c>
      <c r="I357" s="38">
        <v>146.739375</v>
      </c>
      <c r="J357" s="38">
        <v>211.95687500000003</v>
      </c>
      <c r="K357" s="38">
        <v>277.17437500000005</v>
      </c>
      <c r="L357" s="38">
        <v>342.39187500000008</v>
      </c>
      <c r="M357" s="38">
        <f t="shared" si="529"/>
        <v>407.60937500000011</v>
      </c>
      <c r="N357" s="40">
        <v>1239.1324999999999</v>
      </c>
      <c r="O357" s="41">
        <v>5.4347916666666665</v>
      </c>
      <c r="P357" s="40">
        <v>5.4347916666666665</v>
      </c>
      <c r="Q357" s="40">
        <v>5.4347916666666665</v>
      </c>
      <c r="R357" s="40">
        <v>5.4347916666666665</v>
      </c>
      <c r="S357" s="40">
        <v>5.4347916666666665</v>
      </c>
      <c r="T357" s="40">
        <v>5.4347916666666665</v>
      </c>
      <c r="U357" s="40">
        <v>5.4347916666666665</v>
      </c>
      <c r="V357" s="40">
        <v>5.4347916666666665</v>
      </c>
      <c r="W357" s="40">
        <v>5.4347916666666665</v>
      </c>
      <c r="X357" s="40">
        <v>5.4347916666666665</v>
      </c>
      <c r="Y357" s="40">
        <v>5.4347916666666665</v>
      </c>
      <c r="Z357" s="40">
        <v>5.4347916666666665</v>
      </c>
      <c r="AA357" s="42">
        <v>472.82687500000014</v>
      </c>
      <c r="AB357" s="42">
        <v>831.52312499999971</v>
      </c>
      <c r="AC357" s="40">
        <f>+($D$357*5%)/12</f>
        <v>5.4347916666666665</v>
      </c>
      <c r="AD357" s="40">
        <f t="shared" ref="AD357:AN357" si="614">+($D$357*5%)/12</f>
        <v>5.4347916666666665</v>
      </c>
      <c r="AE357" s="40">
        <f t="shared" si="614"/>
        <v>5.4347916666666665</v>
      </c>
      <c r="AF357" s="40">
        <f t="shared" si="614"/>
        <v>5.4347916666666665</v>
      </c>
      <c r="AG357" s="40">
        <f t="shared" si="614"/>
        <v>5.4347916666666665</v>
      </c>
      <c r="AH357" s="40">
        <f t="shared" si="614"/>
        <v>5.4347916666666665</v>
      </c>
      <c r="AI357" s="40">
        <f t="shared" si="614"/>
        <v>5.4347916666666665</v>
      </c>
      <c r="AJ357" s="40">
        <f t="shared" si="614"/>
        <v>5.4347916666666665</v>
      </c>
      <c r="AK357" s="40">
        <f t="shared" si="614"/>
        <v>5.4347916666666665</v>
      </c>
      <c r="AL357" s="40">
        <f t="shared" si="614"/>
        <v>5.4347916666666665</v>
      </c>
      <c r="AM357" s="40">
        <f t="shared" si="614"/>
        <v>5.4347916666666665</v>
      </c>
      <c r="AN357" s="40">
        <f t="shared" si="614"/>
        <v>5.4347916666666665</v>
      </c>
      <c r="AO357" s="44">
        <f t="shared" si="500"/>
        <v>538.04437500000017</v>
      </c>
      <c r="AP357" s="44">
        <f t="shared" si="501"/>
        <v>766.30562499999974</v>
      </c>
      <c r="AQ357" s="44">
        <f>+($D$357*5%)/12</f>
        <v>5.4347916666666665</v>
      </c>
      <c r="AR357" s="44">
        <f t="shared" ref="AR357:BB357" si="615">+($D$357*5%)/12</f>
        <v>5.4347916666666665</v>
      </c>
      <c r="AS357" s="44">
        <f t="shared" si="615"/>
        <v>5.4347916666666665</v>
      </c>
      <c r="AT357" s="44">
        <f t="shared" si="615"/>
        <v>5.4347916666666665</v>
      </c>
      <c r="AU357" s="44">
        <f t="shared" si="615"/>
        <v>5.4347916666666665</v>
      </c>
      <c r="AV357" s="44">
        <f t="shared" si="615"/>
        <v>5.4347916666666665</v>
      </c>
      <c r="AW357" s="44">
        <f t="shared" si="615"/>
        <v>5.4347916666666665</v>
      </c>
      <c r="AX357" s="44">
        <f t="shared" si="615"/>
        <v>5.4347916666666665</v>
      </c>
      <c r="AY357" s="44">
        <f t="shared" si="615"/>
        <v>5.4347916666666665</v>
      </c>
      <c r="AZ357" s="44">
        <f t="shared" si="615"/>
        <v>5.4347916666666665</v>
      </c>
      <c r="BA357" s="44">
        <f t="shared" si="615"/>
        <v>5.4347916666666665</v>
      </c>
      <c r="BB357" s="44">
        <f t="shared" si="615"/>
        <v>5.4347916666666665</v>
      </c>
      <c r="BC357" s="44">
        <f t="shared" si="506"/>
        <v>603.26187500000015</v>
      </c>
      <c r="BD357" s="146">
        <f t="shared" si="507"/>
        <v>701.08812499999976</v>
      </c>
    </row>
    <row r="358" spans="1:56" outlineLevel="1" x14ac:dyDescent="0.25">
      <c r="A358" s="34">
        <v>39751</v>
      </c>
      <c r="B358" s="35" t="s">
        <v>499</v>
      </c>
      <c r="C358" s="36" t="s">
        <v>493</v>
      </c>
      <c r="D358" s="38">
        <v>1304.3499999999999</v>
      </c>
      <c r="E358" s="38"/>
      <c r="F358" s="38"/>
      <c r="G358" s="38">
        <v>16.304375</v>
      </c>
      <c r="H358" s="38">
        <v>81.521874999999994</v>
      </c>
      <c r="I358" s="38">
        <v>146.739375</v>
      </c>
      <c r="J358" s="38">
        <v>211.95687500000003</v>
      </c>
      <c r="K358" s="38">
        <v>277.17437500000005</v>
      </c>
      <c r="L358" s="38">
        <v>342.39187500000008</v>
      </c>
      <c r="M358" s="38">
        <f t="shared" si="529"/>
        <v>407.60937500000011</v>
      </c>
      <c r="N358" s="40">
        <v>1239.1324999999999</v>
      </c>
      <c r="O358" s="41">
        <v>5.4347916666666665</v>
      </c>
      <c r="P358" s="40">
        <v>5.4347916666666665</v>
      </c>
      <c r="Q358" s="40">
        <v>5.4347916666666665</v>
      </c>
      <c r="R358" s="40">
        <v>5.4347916666666665</v>
      </c>
      <c r="S358" s="40">
        <v>5.4347916666666665</v>
      </c>
      <c r="T358" s="40">
        <v>5.4347916666666665</v>
      </c>
      <c r="U358" s="40">
        <v>5.4347916666666665</v>
      </c>
      <c r="V358" s="40">
        <v>5.4347916666666665</v>
      </c>
      <c r="W358" s="40">
        <v>5.4347916666666665</v>
      </c>
      <c r="X358" s="40">
        <v>5.4347916666666665</v>
      </c>
      <c r="Y358" s="40">
        <v>5.4347916666666665</v>
      </c>
      <c r="Z358" s="40">
        <v>5.4347916666666665</v>
      </c>
      <c r="AA358" s="42">
        <v>472.82687500000014</v>
      </c>
      <c r="AB358" s="42">
        <v>831.52312499999971</v>
      </c>
      <c r="AC358" s="40">
        <f>+($D$358*5%)/12</f>
        <v>5.4347916666666665</v>
      </c>
      <c r="AD358" s="40">
        <f t="shared" ref="AD358:AN358" si="616">+($D$358*5%)/12</f>
        <v>5.4347916666666665</v>
      </c>
      <c r="AE358" s="40">
        <f t="shared" si="616"/>
        <v>5.4347916666666665</v>
      </c>
      <c r="AF358" s="40">
        <f t="shared" si="616"/>
        <v>5.4347916666666665</v>
      </c>
      <c r="AG358" s="40">
        <f t="shared" si="616"/>
        <v>5.4347916666666665</v>
      </c>
      <c r="AH358" s="40">
        <f t="shared" si="616"/>
        <v>5.4347916666666665</v>
      </c>
      <c r="AI358" s="40">
        <f t="shared" si="616"/>
        <v>5.4347916666666665</v>
      </c>
      <c r="AJ358" s="40">
        <f t="shared" si="616"/>
        <v>5.4347916666666665</v>
      </c>
      <c r="AK358" s="40">
        <f t="shared" si="616"/>
        <v>5.4347916666666665</v>
      </c>
      <c r="AL358" s="40">
        <f t="shared" si="616"/>
        <v>5.4347916666666665</v>
      </c>
      <c r="AM358" s="40">
        <f t="shared" si="616"/>
        <v>5.4347916666666665</v>
      </c>
      <c r="AN358" s="40">
        <f t="shared" si="616"/>
        <v>5.4347916666666665</v>
      </c>
      <c r="AO358" s="44">
        <f>+AA358+SUM(AC358:AN358)</f>
        <v>538.04437500000017</v>
      </c>
      <c r="AP358" s="44">
        <f t="shared" si="501"/>
        <v>766.30562499999974</v>
      </c>
      <c r="AQ358" s="44">
        <f>+($D$358*5%)/12</f>
        <v>5.4347916666666665</v>
      </c>
      <c r="AR358" s="44">
        <f t="shared" ref="AR358:BB358" si="617">+($D$358*5%)/12</f>
        <v>5.4347916666666665</v>
      </c>
      <c r="AS358" s="44">
        <f t="shared" si="617"/>
        <v>5.4347916666666665</v>
      </c>
      <c r="AT358" s="44">
        <f t="shared" si="617"/>
        <v>5.4347916666666665</v>
      </c>
      <c r="AU358" s="44">
        <f t="shared" si="617"/>
        <v>5.4347916666666665</v>
      </c>
      <c r="AV358" s="44">
        <f t="shared" si="617"/>
        <v>5.4347916666666665</v>
      </c>
      <c r="AW358" s="44">
        <f t="shared" si="617"/>
        <v>5.4347916666666665</v>
      </c>
      <c r="AX358" s="44">
        <f t="shared" si="617"/>
        <v>5.4347916666666665</v>
      </c>
      <c r="AY358" s="44">
        <f t="shared" si="617"/>
        <v>5.4347916666666665</v>
      </c>
      <c r="AZ358" s="44">
        <f t="shared" si="617"/>
        <v>5.4347916666666665</v>
      </c>
      <c r="BA358" s="44">
        <f t="shared" si="617"/>
        <v>5.4347916666666665</v>
      </c>
      <c r="BB358" s="44">
        <f t="shared" si="617"/>
        <v>5.4347916666666665</v>
      </c>
      <c r="BC358" s="44">
        <f t="shared" si="506"/>
        <v>603.26187500000015</v>
      </c>
      <c r="BD358" s="146">
        <f t="shared" si="507"/>
        <v>701.08812499999976</v>
      </c>
    </row>
    <row r="359" spans="1:56" outlineLevel="1" x14ac:dyDescent="0.25">
      <c r="A359" s="34"/>
      <c r="B359" s="35" t="s">
        <v>500</v>
      </c>
      <c r="C359" s="36" t="s">
        <v>493</v>
      </c>
      <c r="D359" s="38">
        <v>3900</v>
      </c>
      <c r="E359" s="38"/>
      <c r="F359" s="38"/>
      <c r="G359" s="38">
        <v>48.75</v>
      </c>
      <c r="H359" s="38">
        <v>243.75</v>
      </c>
      <c r="I359" s="38">
        <v>438.75</v>
      </c>
      <c r="J359" s="38">
        <v>633.75</v>
      </c>
      <c r="K359" s="38">
        <v>828.75</v>
      </c>
      <c r="L359" s="38">
        <v>1023.75</v>
      </c>
      <c r="M359" s="38">
        <f t="shared" si="529"/>
        <v>1218.75</v>
      </c>
      <c r="N359" s="40">
        <v>3705</v>
      </c>
      <c r="O359" s="41">
        <v>16.25</v>
      </c>
      <c r="P359" s="40">
        <v>16.25</v>
      </c>
      <c r="Q359" s="40">
        <v>16.25</v>
      </c>
      <c r="R359" s="40">
        <v>16.25</v>
      </c>
      <c r="S359" s="40">
        <v>16.25</v>
      </c>
      <c r="T359" s="40">
        <v>16.25</v>
      </c>
      <c r="U359" s="40">
        <v>16.25</v>
      </c>
      <c r="V359" s="40">
        <v>16.25</v>
      </c>
      <c r="W359" s="40">
        <v>16.25</v>
      </c>
      <c r="X359" s="40">
        <v>16.25</v>
      </c>
      <c r="Y359" s="40">
        <v>16.25</v>
      </c>
      <c r="Z359" s="40">
        <v>16.25</v>
      </c>
      <c r="AA359" s="42">
        <v>1413.75</v>
      </c>
      <c r="AB359" s="42">
        <v>2486.25</v>
      </c>
      <c r="AC359" s="40">
        <f>+($D$359*5%)/12</f>
        <v>16.25</v>
      </c>
      <c r="AD359" s="40">
        <f t="shared" ref="AD359:AN359" si="618">+($D$359*5%)/12</f>
        <v>16.25</v>
      </c>
      <c r="AE359" s="40">
        <f t="shared" si="618"/>
        <v>16.25</v>
      </c>
      <c r="AF359" s="40">
        <f t="shared" si="618"/>
        <v>16.25</v>
      </c>
      <c r="AG359" s="40">
        <f t="shared" si="618"/>
        <v>16.25</v>
      </c>
      <c r="AH359" s="40">
        <f t="shared" si="618"/>
        <v>16.25</v>
      </c>
      <c r="AI359" s="40">
        <f t="shared" si="618"/>
        <v>16.25</v>
      </c>
      <c r="AJ359" s="40">
        <f t="shared" si="618"/>
        <v>16.25</v>
      </c>
      <c r="AK359" s="40">
        <f t="shared" si="618"/>
        <v>16.25</v>
      </c>
      <c r="AL359" s="40">
        <f t="shared" si="618"/>
        <v>16.25</v>
      </c>
      <c r="AM359" s="40">
        <f t="shared" si="618"/>
        <v>16.25</v>
      </c>
      <c r="AN359" s="40">
        <f t="shared" si="618"/>
        <v>16.25</v>
      </c>
      <c r="AO359" s="44">
        <f t="shared" si="500"/>
        <v>1608.75</v>
      </c>
      <c r="AP359" s="44">
        <f t="shared" si="501"/>
        <v>2291.25</v>
      </c>
      <c r="AQ359" s="44">
        <f>+($D$359*5%)/12</f>
        <v>16.25</v>
      </c>
      <c r="AR359" s="44">
        <f t="shared" ref="AR359:BB359" si="619">+($D$359*5%)/12</f>
        <v>16.25</v>
      </c>
      <c r="AS359" s="44">
        <f t="shared" si="619"/>
        <v>16.25</v>
      </c>
      <c r="AT359" s="44">
        <f t="shared" si="619"/>
        <v>16.25</v>
      </c>
      <c r="AU359" s="44">
        <f t="shared" si="619"/>
        <v>16.25</v>
      </c>
      <c r="AV359" s="44">
        <f t="shared" si="619"/>
        <v>16.25</v>
      </c>
      <c r="AW359" s="44">
        <f t="shared" si="619"/>
        <v>16.25</v>
      </c>
      <c r="AX359" s="44">
        <f t="shared" si="619"/>
        <v>16.25</v>
      </c>
      <c r="AY359" s="44">
        <f t="shared" si="619"/>
        <v>16.25</v>
      </c>
      <c r="AZ359" s="44">
        <f t="shared" si="619"/>
        <v>16.25</v>
      </c>
      <c r="BA359" s="44">
        <f t="shared" si="619"/>
        <v>16.25</v>
      </c>
      <c r="BB359" s="44">
        <f t="shared" si="619"/>
        <v>16.25</v>
      </c>
      <c r="BC359" s="44">
        <f t="shared" si="506"/>
        <v>1803.75</v>
      </c>
      <c r="BD359" s="146">
        <f t="shared" si="507"/>
        <v>2096.25</v>
      </c>
    </row>
    <row r="360" spans="1:56" outlineLevel="1" x14ac:dyDescent="0.25">
      <c r="A360" s="34">
        <v>39753</v>
      </c>
      <c r="B360" s="35" t="s">
        <v>501</v>
      </c>
      <c r="C360" s="36" t="s">
        <v>493</v>
      </c>
      <c r="D360" s="38">
        <f>14752.61-1.13</f>
        <v>14751.480000000001</v>
      </c>
      <c r="E360" s="38"/>
      <c r="F360" s="38"/>
      <c r="G360" s="38">
        <v>123.18841666666668</v>
      </c>
      <c r="H360" s="38">
        <v>862.3189166666665</v>
      </c>
      <c r="I360" s="38">
        <v>1601.4494166666664</v>
      </c>
      <c r="J360" s="38">
        <v>2340.5799166666661</v>
      </c>
      <c r="K360" s="38">
        <v>3079.7104166666659</v>
      </c>
      <c r="L360" s="38">
        <v>3818.8409166666656</v>
      </c>
      <c r="M360" s="38">
        <f t="shared" si="529"/>
        <v>4557.9714166666654</v>
      </c>
      <c r="N360" s="40">
        <v>14043.479500000001</v>
      </c>
      <c r="O360" s="41">
        <v>61.594208333333341</v>
      </c>
      <c r="P360" s="40">
        <v>61.594208333333341</v>
      </c>
      <c r="Q360" s="40">
        <v>61.594208333333341</v>
      </c>
      <c r="R360" s="40">
        <v>61.594208333333341</v>
      </c>
      <c r="S360" s="40">
        <v>61.594208333333341</v>
      </c>
      <c r="T360" s="40">
        <v>61.594208333333341</v>
      </c>
      <c r="U360" s="40">
        <v>61.594208333333341</v>
      </c>
      <c r="V360" s="40">
        <v>61.594208333333341</v>
      </c>
      <c r="W360" s="40">
        <v>61.594208333333341</v>
      </c>
      <c r="X360" s="40">
        <v>61.594208333333341</v>
      </c>
      <c r="Y360" s="40">
        <v>61.594208333333341</v>
      </c>
      <c r="Z360" s="40">
        <v>61.594208333333341</v>
      </c>
      <c r="AA360" s="42">
        <v>5297.1019166666656</v>
      </c>
      <c r="AB360" s="42">
        <v>9485.5080833333341</v>
      </c>
      <c r="AC360" s="40">
        <f>+($D$360*5%)/12</f>
        <v>61.464500000000008</v>
      </c>
      <c r="AD360" s="40">
        <f t="shared" ref="AD360:AN360" si="620">+($D$360*5%)/12</f>
        <v>61.464500000000008</v>
      </c>
      <c r="AE360" s="40">
        <f t="shared" si="620"/>
        <v>61.464500000000008</v>
      </c>
      <c r="AF360" s="40">
        <f t="shared" si="620"/>
        <v>61.464500000000008</v>
      </c>
      <c r="AG360" s="40">
        <f t="shared" si="620"/>
        <v>61.464500000000008</v>
      </c>
      <c r="AH360" s="40">
        <f t="shared" si="620"/>
        <v>61.464500000000008</v>
      </c>
      <c r="AI360" s="40">
        <f t="shared" si="620"/>
        <v>61.464500000000008</v>
      </c>
      <c r="AJ360" s="40">
        <f t="shared" si="620"/>
        <v>61.464500000000008</v>
      </c>
      <c r="AK360" s="40">
        <f t="shared" si="620"/>
        <v>61.464500000000008</v>
      </c>
      <c r="AL360" s="40">
        <f t="shared" si="620"/>
        <v>61.464500000000008</v>
      </c>
      <c r="AM360" s="40">
        <f t="shared" si="620"/>
        <v>61.464500000000008</v>
      </c>
      <c r="AN360" s="40">
        <f t="shared" si="620"/>
        <v>61.464500000000008</v>
      </c>
      <c r="AO360" s="44">
        <f t="shared" si="500"/>
        <v>6034.6759166666661</v>
      </c>
      <c r="AP360" s="44">
        <f t="shared" si="501"/>
        <v>8716.8040833333362</v>
      </c>
      <c r="AQ360" s="44">
        <f>+($D$360*5%)/12</f>
        <v>61.464500000000008</v>
      </c>
      <c r="AR360" s="44">
        <f t="shared" ref="AR360:BB360" si="621">+($D$360*5%)/12</f>
        <v>61.464500000000008</v>
      </c>
      <c r="AS360" s="44">
        <f t="shared" si="621"/>
        <v>61.464500000000008</v>
      </c>
      <c r="AT360" s="44">
        <f t="shared" si="621"/>
        <v>61.464500000000008</v>
      </c>
      <c r="AU360" s="44">
        <f t="shared" si="621"/>
        <v>61.464500000000008</v>
      </c>
      <c r="AV360" s="44">
        <f t="shared" si="621"/>
        <v>61.464500000000008</v>
      </c>
      <c r="AW360" s="44">
        <f t="shared" si="621"/>
        <v>61.464500000000008</v>
      </c>
      <c r="AX360" s="44">
        <f t="shared" si="621"/>
        <v>61.464500000000008</v>
      </c>
      <c r="AY360" s="44">
        <f t="shared" si="621"/>
        <v>61.464500000000008</v>
      </c>
      <c r="AZ360" s="44">
        <f t="shared" si="621"/>
        <v>61.464500000000008</v>
      </c>
      <c r="BA360" s="44">
        <f t="shared" si="621"/>
        <v>61.464500000000008</v>
      </c>
      <c r="BB360" s="44">
        <f t="shared" si="621"/>
        <v>61.464500000000008</v>
      </c>
      <c r="BC360" s="44">
        <f t="shared" si="506"/>
        <v>6772.2499166666666</v>
      </c>
      <c r="BD360" s="146">
        <f t="shared" si="507"/>
        <v>7979.2300833333347</v>
      </c>
    </row>
    <row r="361" spans="1:56" outlineLevel="1" x14ac:dyDescent="0.25">
      <c r="A361" s="34">
        <v>39782</v>
      </c>
      <c r="B361" s="35" t="s">
        <v>286</v>
      </c>
      <c r="C361" s="36" t="s">
        <v>502</v>
      </c>
      <c r="D361" s="38">
        <f>435700-3250</f>
        <v>432450</v>
      </c>
      <c r="E361" s="38"/>
      <c r="F361" s="38"/>
      <c r="G361" s="38">
        <v>3603.75</v>
      </c>
      <c r="H361" s="38">
        <v>25226.25</v>
      </c>
      <c r="I361" s="38">
        <v>46848.75</v>
      </c>
      <c r="J361" s="38">
        <v>68471.25</v>
      </c>
      <c r="K361" s="38">
        <v>90093.75</v>
      </c>
      <c r="L361" s="38">
        <v>111716.25</v>
      </c>
      <c r="M361" s="38">
        <f t="shared" si="529"/>
        <v>133338.75</v>
      </c>
      <c r="N361" s="40">
        <v>410827.5</v>
      </c>
      <c r="O361" s="41">
        <v>1801.875</v>
      </c>
      <c r="P361" s="40">
        <v>1801.875</v>
      </c>
      <c r="Q361" s="40">
        <v>1801.875</v>
      </c>
      <c r="R361" s="40">
        <v>1801.875</v>
      </c>
      <c r="S361" s="40">
        <v>1801.875</v>
      </c>
      <c r="T361" s="40">
        <v>1801.875</v>
      </c>
      <c r="U361" s="40">
        <v>1801.875</v>
      </c>
      <c r="V361" s="40">
        <v>1801.875</v>
      </c>
      <c r="W361" s="40">
        <v>1801.875</v>
      </c>
      <c r="X361" s="40">
        <v>1801.875</v>
      </c>
      <c r="Y361" s="40">
        <v>1801.875</v>
      </c>
      <c r="Z361" s="40">
        <v>1801.875</v>
      </c>
      <c r="AA361" s="42">
        <v>154961.25</v>
      </c>
      <c r="AB361" s="42">
        <v>277488.75</v>
      </c>
      <c r="AC361" s="40">
        <f>+($D$361*5%)/12</f>
        <v>1801.875</v>
      </c>
      <c r="AD361" s="40">
        <f t="shared" ref="AD361:AN361" si="622">+($D$361*5%)/12</f>
        <v>1801.875</v>
      </c>
      <c r="AE361" s="40">
        <f t="shared" si="622"/>
        <v>1801.875</v>
      </c>
      <c r="AF361" s="40">
        <f t="shared" si="622"/>
        <v>1801.875</v>
      </c>
      <c r="AG361" s="40">
        <f t="shared" si="622"/>
        <v>1801.875</v>
      </c>
      <c r="AH361" s="40">
        <f t="shared" si="622"/>
        <v>1801.875</v>
      </c>
      <c r="AI361" s="40">
        <f t="shared" si="622"/>
        <v>1801.875</v>
      </c>
      <c r="AJ361" s="40">
        <f t="shared" si="622"/>
        <v>1801.875</v>
      </c>
      <c r="AK361" s="40">
        <f t="shared" si="622"/>
        <v>1801.875</v>
      </c>
      <c r="AL361" s="40">
        <f t="shared" si="622"/>
        <v>1801.875</v>
      </c>
      <c r="AM361" s="40">
        <f t="shared" si="622"/>
        <v>1801.875</v>
      </c>
      <c r="AN361" s="40">
        <f t="shared" si="622"/>
        <v>1801.875</v>
      </c>
      <c r="AO361" s="44">
        <f t="shared" si="500"/>
        <v>176583.75</v>
      </c>
      <c r="AP361" s="44">
        <f t="shared" si="501"/>
        <v>255866.25</v>
      </c>
      <c r="AQ361" s="44">
        <f>+($D$361*5%)/12</f>
        <v>1801.875</v>
      </c>
      <c r="AR361" s="44">
        <f t="shared" ref="AR361:BB361" si="623">+($D$361*5%)/12</f>
        <v>1801.875</v>
      </c>
      <c r="AS361" s="44">
        <f t="shared" si="623"/>
        <v>1801.875</v>
      </c>
      <c r="AT361" s="44">
        <f t="shared" si="623"/>
        <v>1801.875</v>
      </c>
      <c r="AU361" s="44">
        <f t="shared" si="623"/>
        <v>1801.875</v>
      </c>
      <c r="AV361" s="44">
        <f t="shared" si="623"/>
        <v>1801.875</v>
      </c>
      <c r="AW361" s="44">
        <f t="shared" si="623"/>
        <v>1801.875</v>
      </c>
      <c r="AX361" s="44">
        <f t="shared" si="623"/>
        <v>1801.875</v>
      </c>
      <c r="AY361" s="44">
        <f t="shared" si="623"/>
        <v>1801.875</v>
      </c>
      <c r="AZ361" s="44">
        <f t="shared" si="623"/>
        <v>1801.875</v>
      </c>
      <c r="BA361" s="44">
        <f t="shared" si="623"/>
        <v>1801.875</v>
      </c>
      <c r="BB361" s="44">
        <f t="shared" si="623"/>
        <v>1801.875</v>
      </c>
      <c r="BC361" s="44">
        <f t="shared" si="506"/>
        <v>198206.25</v>
      </c>
      <c r="BD361" s="146">
        <f t="shared" si="507"/>
        <v>234243.75</v>
      </c>
    </row>
    <row r="362" spans="1:56" outlineLevel="1" x14ac:dyDescent="0.25">
      <c r="A362" s="34"/>
      <c r="B362" s="35"/>
      <c r="C362" s="36"/>
      <c r="D362" s="38">
        <v>6752.46</v>
      </c>
      <c r="E362" s="38"/>
      <c r="F362" s="38"/>
      <c r="G362" s="38">
        <v>56.270500000000006</v>
      </c>
      <c r="H362" s="38">
        <v>393.89350000000002</v>
      </c>
      <c r="I362" s="38">
        <v>731.51650000000006</v>
      </c>
      <c r="J362" s="38">
        <v>1069.1395000000002</v>
      </c>
      <c r="K362" s="38">
        <v>1406.7625000000003</v>
      </c>
      <c r="L362" s="38">
        <v>1744.3855000000003</v>
      </c>
      <c r="M362" s="38">
        <f t="shared" si="529"/>
        <v>2082.0085000000004</v>
      </c>
      <c r="N362" s="40">
        <v>6414.8369999999995</v>
      </c>
      <c r="O362" s="41">
        <v>28.135250000000003</v>
      </c>
      <c r="P362" s="40">
        <v>28.135250000000003</v>
      </c>
      <c r="Q362" s="40">
        <v>28.135250000000003</v>
      </c>
      <c r="R362" s="40">
        <v>28.135250000000003</v>
      </c>
      <c r="S362" s="40">
        <v>28.135250000000003</v>
      </c>
      <c r="T362" s="40">
        <v>28.135250000000003</v>
      </c>
      <c r="U362" s="40">
        <v>28.135250000000003</v>
      </c>
      <c r="V362" s="40">
        <v>28.135250000000003</v>
      </c>
      <c r="W362" s="40">
        <v>28.135250000000003</v>
      </c>
      <c r="X362" s="40">
        <v>28.135250000000003</v>
      </c>
      <c r="Y362" s="40">
        <v>28.135250000000003</v>
      </c>
      <c r="Z362" s="40">
        <v>28.135250000000003</v>
      </c>
      <c r="AA362" s="42">
        <v>2419.6315000000004</v>
      </c>
      <c r="AB362" s="42">
        <v>4332.8284999999996</v>
      </c>
      <c r="AC362" s="40">
        <f>+($D$362*5%)/12</f>
        <v>28.135250000000003</v>
      </c>
      <c r="AD362" s="40">
        <f t="shared" ref="AD362:AN362" si="624">+($D$362*5%)/12</f>
        <v>28.135250000000003</v>
      </c>
      <c r="AE362" s="40">
        <f t="shared" si="624"/>
        <v>28.135250000000003</v>
      </c>
      <c r="AF362" s="40">
        <f t="shared" si="624"/>
        <v>28.135250000000003</v>
      </c>
      <c r="AG362" s="40">
        <f t="shared" si="624"/>
        <v>28.135250000000003</v>
      </c>
      <c r="AH362" s="40">
        <f t="shared" si="624"/>
        <v>28.135250000000003</v>
      </c>
      <c r="AI362" s="40">
        <f t="shared" si="624"/>
        <v>28.135250000000003</v>
      </c>
      <c r="AJ362" s="40">
        <f t="shared" si="624"/>
        <v>28.135250000000003</v>
      </c>
      <c r="AK362" s="40">
        <f t="shared" si="624"/>
        <v>28.135250000000003</v>
      </c>
      <c r="AL362" s="40">
        <f t="shared" si="624"/>
        <v>28.135250000000003</v>
      </c>
      <c r="AM362" s="40">
        <f t="shared" si="624"/>
        <v>28.135250000000003</v>
      </c>
      <c r="AN362" s="40">
        <f t="shared" si="624"/>
        <v>28.135250000000003</v>
      </c>
      <c r="AO362" s="44">
        <f t="shared" si="500"/>
        <v>2757.2545000000005</v>
      </c>
      <c r="AP362" s="44">
        <f t="shared" si="501"/>
        <v>3995.2054999999996</v>
      </c>
      <c r="AQ362" s="44">
        <f>+($D$362*5%)/12</f>
        <v>28.135250000000003</v>
      </c>
      <c r="AR362" s="44">
        <f t="shared" ref="AR362:BB362" si="625">+($D$362*5%)/12</f>
        <v>28.135250000000003</v>
      </c>
      <c r="AS362" s="44">
        <f t="shared" si="625"/>
        <v>28.135250000000003</v>
      </c>
      <c r="AT362" s="44">
        <f t="shared" si="625"/>
        <v>28.135250000000003</v>
      </c>
      <c r="AU362" s="44">
        <f t="shared" si="625"/>
        <v>28.135250000000003</v>
      </c>
      <c r="AV362" s="44">
        <f t="shared" si="625"/>
        <v>28.135250000000003</v>
      </c>
      <c r="AW362" s="44">
        <f t="shared" si="625"/>
        <v>28.135250000000003</v>
      </c>
      <c r="AX362" s="44">
        <f t="shared" si="625"/>
        <v>28.135250000000003</v>
      </c>
      <c r="AY362" s="44">
        <f t="shared" si="625"/>
        <v>28.135250000000003</v>
      </c>
      <c r="AZ362" s="44">
        <f t="shared" si="625"/>
        <v>28.135250000000003</v>
      </c>
      <c r="BA362" s="44">
        <f t="shared" si="625"/>
        <v>28.135250000000003</v>
      </c>
      <c r="BB362" s="44">
        <f t="shared" si="625"/>
        <v>28.135250000000003</v>
      </c>
      <c r="BC362" s="44">
        <f t="shared" si="506"/>
        <v>3094.8775000000005</v>
      </c>
      <c r="BD362" s="146">
        <f t="shared" si="507"/>
        <v>3657.5824999999995</v>
      </c>
    </row>
    <row r="363" spans="1:56" outlineLevel="1" x14ac:dyDescent="0.25">
      <c r="A363" s="34">
        <v>39826</v>
      </c>
      <c r="B363" s="35" t="s">
        <v>503</v>
      </c>
      <c r="C363" s="36" t="s">
        <v>504</v>
      </c>
      <c r="D363" s="38">
        <v>165217.39000000001</v>
      </c>
      <c r="E363" s="38"/>
      <c r="F363" s="38"/>
      <c r="G363" s="38"/>
      <c r="H363" s="38">
        <v>7572.4637083333355</v>
      </c>
      <c r="I363" s="38">
        <v>15833.333208333337</v>
      </c>
      <c r="J363" s="38">
        <v>24094.202708333338</v>
      </c>
      <c r="K363" s="38">
        <v>32355.072208333338</v>
      </c>
      <c r="L363" s="38">
        <v>40615.941708333339</v>
      </c>
      <c r="M363" s="38">
        <f t="shared" si="529"/>
        <v>48876.81120833334</v>
      </c>
      <c r="N363" s="40">
        <v>156956.52050000001</v>
      </c>
      <c r="O363" s="41">
        <v>688.40579166666669</v>
      </c>
      <c r="P363" s="40">
        <v>688.40579166666669</v>
      </c>
      <c r="Q363" s="40">
        <v>688.40579166666669</v>
      </c>
      <c r="R363" s="40">
        <v>688.40579166666669</v>
      </c>
      <c r="S363" s="40">
        <v>688.40579166666669</v>
      </c>
      <c r="T363" s="40">
        <v>688.40579166666669</v>
      </c>
      <c r="U363" s="40">
        <v>688.40579166666669</v>
      </c>
      <c r="V363" s="40">
        <v>688.40579166666669</v>
      </c>
      <c r="W363" s="40">
        <v>688.40579166666669</v>
      </c>
      <c r="X363" s="40">
        <v>688.40579166666669</v>
      </c>
      <c r="Y363" s="40">
        <v>688.40579166666669</v>
      </c>
      <c r="Z363" s="40">
        <v>688.40579166666669</v>
      </c>
      <c r="AA363" s="42">
        <v>57137.680708333341</v>
      </c>
      <c r="AB363" s="42">
        <v>108079.70929166667</v>
      </c>
      <c r="AC363" s="40">
        <f>+($D$363*5%)/12</f>
        <v>688.40579166666669</v>
      </c>
      <c r="AD363" s="40">
        <f t="shared" ref="AD363:AN363" si="626">+($D$363*5%)/12</f>
        <v>688.40579166666669</v>
      </c>
      <c r="AE363" s="40">
        <f t="shared" si="626"/>
        <v>688.40579166666669</v>
      </c>
      <c r="AF363" s="40">
        <f t="shared" si="626"/>
        <v>688.40579166666669</v>
      </c>
      <c r="AG363" s="40">
        <f t="shared" si="626"/>
        <v>688.40579166666669</v>
      </c>
      <c r="AH363" s="40">
        <f t="shared" si="626"/>
        <v>688.40579166666669</v>
      </c>
      <c r="AI363" s="40">
        <f t="shared" si="626"/>
        <v>688.40579166666669</v>
      </c>
      <c r="AJ363" s="40">
        <f t="shared" si="626"/>
        <v>688.40579166666669</v>
      </c>
      <c r="AK363" s="40">
        <f t="shared" si="626"/>
        <v>688.40579166666669</v>
      </c>
      <c r="AL363" s="40">
        <f t="shared" si="626"/>
        <v>688.40579166666669</v>
      </c>
      <c r="AM363" s="40">
        <f t="shared" si="626"/>
        <v>688.40579166666669</v>
      </c>
      <c r="AN363" s="40">
        <f t="shared" si="626"/>
        <v>688.40579166666669</v>
      </c>
      <c r="AO363" s="44">
        <f t="shared" si="500"/>
        <v>65398.550208333341</v>
      </c>
      <c r="AP363" s="44">
        <f t="shared" si="501"/>
        <v>99818.839791666673</v>
      </c>
      <c r="AQ363" s="44">
        <f>+($D$363*5%)/12</f>
        <v>688.40579166666669</v>
      </c>
      <c r="AR363" s="44">
        <f t="shared" ref="AR363:BB363" si="627">+($D$363*5%)/12</f>
        <v>688.40579166666669</v>
      </c>
      <c r="AS363" s="44">
        <f t="shared" si="627"/>
        <v>688.40579166666669</v>
      </c>
      <c r="AT363" s="44">
        <f t="shared" si="627"/>
        <v>688.40579166666669</v>
      </c>
      <c r="AU363" s="44">
        <f t="shared" si="627"/>
        <v>688.40579166666669</v>
      </c>
      <c r="AV363" s="44">
        <f t="shared" si="627"/>
        <v>688.40579166666669</v>
      </c>
      <c r="AW363" s="44">
        <f t="shared" si="627"/>
        <v>688.40579166666669</v>
      </c>
      <c r="AX363" s="44">
        <f t="shared" si="627"/>
        <v>688.40579166666669</v>
      </c>
      <c r="AY363" s="44">
        <f t="shared" si="627"/>
        <v>688.40579166666669</v>
      </c>
      <c r="AZ363" s="44">
        <f t="shared" si="627"/>
        <v>688.40579166666669</v>
      </c>
      <c r="BA363" s="44">
        <f t="shared" si="627"/>
        <v>688.40579166666669</v>
      </c>
      <c r="BB363" s="44">
        <f t="shared" si="627"/>
        <v>688.40579166666669</v>
      </c>
      <c r="BC363" s="44">
        <f t="shared" si="506"/>
        <v>73659.419708333342</v>
      </c>
      <c r="BD363" s="146">
        <f t="shared" si="507"/>
        <v>91557.970291666672</v>
      </c>
    </row>
    <row r="364" spans="1:56" outlineLevel="1" x14ac:dyDescent="0.25">
      <c r="A364" s="34" t="s">
        <v>505</v>
      </c>
      <c r="B364" s="35" t="s">
        <v>506</v>
      </c>
      <c r="C364" s="36" t="s">
        <v>507</v>
      </c>
      <c r="D364" s="38">
        <v>141923.99</v>
      </c>
      <c r="E364" s="38"/>
      <c r="F364" s="38"/>
      <c r="G364" s="38"/>
      <c r="H364" s="38">
        <v>6504.8495416666665</v>
      </c>
      <c r="I364" s="38">
        <v>13601.049041666665</v>
      </c>
      <c r="J364" s="38">
        <v>20697.248541666664</v>
      </c>
      <c r="K364" s="38">
        <v>27793.448041666663</v>
      </c>
      <c r="L364" s="38">
        <v>34889.647541666665</v>
      </c>
      <c r="M364" s="38">
        <f t="shared" si="529"/>
        <v>41985.847041666668</v>
      </c>
      <c r="N364" s="40">
        <v>134827.7905</v>
      </c>
      <c r="O364" s="41">
        <v>591.34995833333335</v>
      </c>
      <c r="P364" s="40">
        <v>591.34995833333335</v>
      </c>
      <c r="Q364" s="40">
        <v>591.34995833333335</v>
      </c>
      <c r="R364" s="40">
        <v>591.34995833333335</v>
      </c>
      <c r="S364" s="40">
        <v>591.34995833333335</v>
      </c>
      <c r="T364" s="40">
        <v>591.34995833333335</v>
      </c>
      <c r="U364" s="40">
        <v>591.34995833333335</v>
      </c>
      <c r="V364" s="40">
        <v>591.34995833333335</v>
      </c>
      <c r="W364" s="40">
        <v>591.34995833333335</v>
      </c>
      <c r="X364" s="40">
        <v>591.34995833333335</v>
      </c>
      <c r="Y364" s="40">
        <v>591.34995833333335</v>
      </c>
      <c r="Z364" s="40">
        <v>591.34995833333335</v>
      </c>
      <c r="AA364" s="42">
        <v>49082.04654166667</v>
      </c>
      <c r="AB364" s="42">
        <v>92841.94345833332</v>
      </c>
      <c r="AC364" s="40">
        <f>+($D$364*5%)/12</f>
        <v>591.34995833333335</v>
      </c>
      <c r="AD364" s="40">
        <f t="shared" ref="AD364:AN364" si="628">+($D$364*5%)/12</f>
        <v>591.34995833333335</v>
      </c>
      <c r="AE364" s="40">
        <f t="shared" si="628"/>
        <v>591.34995833333335</v>
      </c>
      <c r="AF364" s="40">
        <f t="shared" si="628"/>
        <v>591.34995833333335</v>
      </c>
      <c r="AG364" s="40">
        <f t="shared" si="628"/>
        <v>591.34995833333335</v>
      </c>
      <c r="AH364" s="40">
        <f t="shared" si="628"/>
        <v>591.34995833333335</v>
      </c>
      <c r="AI364" s="40">
        <f t="shared" si="628"/>
        <v>591.34995833333335</v>
      </c>
      <c r="AJ364" s="40">
        <f t="shared" si="628"/>
        <v>591.34995833333335</v>
      </c>
      <c r="AK364" s="40">
        <f t="shared" si="628"/>
        <v>591.34995833333335</v>
      </c>
      <c r="AL364" s="40">
        <f t="shared" si="628"/>
        <v>591.34995833333335</v>
      </c>
      <c r="AM364" s="40">
        <f t="shared" si="628"/>
        <v>591.34995833333335</v>
      </c>
      <c r="AN364" s="40">
        <f t="shared" si="628"/>
        <v>591.34995833333335</v>
      </c>
      <c r="AO364" s="44">
        <f t="shared" si="500"/>
        <v>56178.246041666673</v>
      </c>
      <c r="AP364" s="44">
        <f t="shared" si="501"/>
        <v>85745.743958333318</v>
      </c>
      <c r="AQ364" s="44">
        <f>+($D$364*5%)/12</f>
        <v>591.34995833333335</v>
      </c>
      <c r="AR364" s="44">
        <f t="shared" ref="AR364:BB364" si="629">+($D$364*5%)/12</f>
        <v>591.34995833333335</v>
      </c>
      <c r="AS364" s="44">
        <f t="shared" si="629"/>
        <v>591.34995833333335</v>
      </c>
      <c r="AT364" s="44">
        <f t="shared" si="629"/>
        <v>591.34995833333335</v>
      </c>
      <c r="AU364" s="44">
        <f t="shared" si="629"/>
        <v>591.34995833333335</v>
      </c>
      <c r="AV364" s="44">
        <f t="shared" si="629"/>
        <v>591.34995833333335</v>
      </c>
      <c r="AW364" s="44">
        <f t="shared" si="629"/>
        <v>591.34995833333335</v>
      </c>
      <c r="AX364" s="44">
        <f t="shared" si="629"/>
        <v>591.34995833333335</v>
      </c>
      <c r="AY364" s="44">
        <f t="shared" si="629"/>
        <v>591.34995833333335</v>
      </c>
      <c r="AZ364" s="44">
        <f t="shared" si="629"/>
        <v>591.34995833333335</v>
      </c>
      <c r="BA364" s="44">
        <f t="shared" si="629"/>
        <v>591.34995833333335</v>
      </c>
      <c r="BB364" s="44">
        <f t="shared" si="629"/>
        <v>591.34995833333335</v>
      </c>
      <c r="BC364" s="44">
        <f t="shared" si="506"/>
        <v>63274.445541666675</v>
      </c>
      <c r="BD364" s="146">
        <f t="shared" si="507"/>
        <v>78649.544458333316</v>
      </c>
    </row>
    <row r="365" spans="1:56" outlineLevel="1" x14ac:dyDescent="0.25">
      <c r="A365" s="34" t="s">
        <v>505</v>
      </c>
      <c r="B365" s="35" t="s">
        <v>508</v>
      </c>
      <c r="C365" s="36" t="s">
        <v>509</v>
      </c>
      <c r="D365" s="38">
        <v>11345.63</v>
      </c>
      <c r="E365" s="38"/>
      <c r="F365" s="38"/>
      <c r="G365" s="38"/>
      <c r="H365" s="38">
        <v>520.0080416666666</v>
      </c>
      <c r="I365" s="38">
        <v>1087.2895416666665</v>
      </c>
      <c r="J365" s="38">
        <v>1654.5710416666666</v>
      </c>
      <c r="K365" s="38">
        <v>2221.8525416666666</v>
      </c>
      <c r="L365" s="38">
        <v>2789.1340416666667</v>
      </c>
      <c r="M365" s="38">
        <f t="shared" si="529"/>
        <v>3356.4155416666667</v>
      </c>
      <c r="N365" s="40">
        <v>10778.3485</v>
      </c>
      <c r="O365" s="41">
        <v>47.27345833333333</v>
      </c>
      <c r="P365" s="40">
        <v>47.27345833333333</v>
      </c>
      <c r="Q365" s="40">
        <v>47.27345833333333</v>
      </c>
      <c r="R365" s="40">
        <v>47.27345833333333</v>
      </c>
      <c r="S365" s="40">
        <v>47.27345833333333</v>
      </c>
      <c r="T365" s="40">
        <v>47.27345833333333</v>
      </c>
      <c r="U365" s="40">
        <v>47.27345833333333</v>
      </c>
      <c r="V365" s="40">
        <v>47.27345833333333</v>
      </c>
      <c r="W365" s="40">
        <v>47.27345833333333</v>
      </c>
      <c r="X365" s="40">
        <v>47.27345833333333</v>
      </c>
      <c r="Y365" s="40">
        <v>47.27345833333333</v>
      </c>
      <c r="Z365" s="40">
        <v>47.27345833333333</v>
      </c>
      <c r="AA365" s="42">
        <v>3923.6970416666668</v>
      </c>
      <c r="AB365" s="42">
        <v>7421.9329583333329</v>
      </c>
      <c r="AC365" s="40">
        <f>+($D$365*5%)/12</f>
        <v>47.27345833333333</v>
      </c>
      <c r="AD365" s="40">
        <f t="shared" ref="AD365:AN365" si="630">+($D$365*5%)/12</f>
        <v>47.27345833333333</v>
      </c>
      <c r="AE365" s="40">
        <f t="shared" si="630"/>
        <v>47.27345833333333</v>
      </c>
      <c r="AF365" s="40">
        <f t="shared" si="630"/>
        <v>47.27345833333333</v>
      </c>
      <c r="AG365" s="40">
        <f t="shared" si="630"/>
        <v>47.27345833333333</v>
      </c>
      <c r="AH365" s="40">
        <f t="shared" si="630"/>
        <v>47.27345833333333</v>
      </c>
      <c r="AI365" s="40">
        <f t="shared" si="630"/>
        <v>47.27345833333333</v>
      </c>
      <c r="AJ365" s="40">
        <f t="shared" si="630"/>
        <v>47.27345833333333</v>
      </c>
      <c r="AK365" s="40">
        <f t="shared" si="630"/>
        <v>47.27345833333333</v>
      </c>
      <c r="AL365" s="40">
        <f t="shared" si="630"/>
        <v>47.27345833333333</v>
      </c>
      <c r="AM365" s="40">
        <f t="shared" si="630"/>
        <v>47.27345833333333</v>
      </c>
      <c r="AN365" s="40">
        <f t="shared" si="630"/>
        <v>47.27345833333333</v>
      </c>
      <c r="AO365" s="44">
        <f t="shared" si="500"/>
        <v>4490.9785416666664</v>
      </c>
      <c r="AP365" s="44">
        <f t="shared" si="501"/>
        <v>6854.6514583333328</v>
      </c>
      <c r="AQ365" s="44">
        <f>+($D$365*5%)/12</f>
        <v>47.27345833333333</v>
      </c>
      <c r="AR365" s="44">
        <f t="shared" ref="AR365:BB365" si="631">+($D$365*5%)/12</f>
        <v>47.27345833333333</v>
      </c>
      <c r="AS365" s="44">
        <f t="shared" si="631"/>
        <v>47.27345833333333</v>
      </c>
      <c r="AT365" s="44">
        <f t="shared" si="631"/>
        <v>47.27345833333333</v>
      </c>
      <c r="AU365" s="44">
        <f t="shared" si="631"/>
        <v>47.27345833333333</v>
      </c>
      <c r="AV365" s="44">
        <f t="shared" si="631"/>
        <v>47.27345833333333</v>
      </c>
      <c r="AW365" s="44">
        <f t="shared" si="631"/>
        <v>47.27345833333333</v>
      </c>
      <c r="AX365" s="44">
        <f t="shared" si="631"/>
        <v>47.27345833333333</v>
      </c>
      <c r="AY365" s="44">
        <f t="shared" si="631"/>
        <v>47.27345833333333</v>
      </c>
      <c r="AZ365" s="44">
        <f t="shared" si="631"/>
        <v>47.27345833333333</v>
      </c>
      <c r="BA365" s="44">
        <f t="shared" si="631"/>
        <v>47.27345833333333</v>
      </c>
      <c r="BB365" s="44">
        <f t="shared" si="631"/>
        <v>47.27345833333333</v>
      </c>
      <c r="BC365" s="44">
        <f t="shared" si="506"/>
        <v>5058.2600416666664</v>
      </c>
      <c r="BD365" s="146">
        <f t="shared" si="507"/>
        <v>6287.3699583333328</v>
      </c>
    </row>
    <row r="366" spans="1:56" outlineLevel="1" x14ac:dyDescent="0.25">
      <c r="A366" s="34">
        <v>39872</v>
      </c>
      <c r="B366" s="35" t="s">
        <v>510</v>
      </c>
      <c r="C366" s="36" t="s">
        <v>511</v>
      </c>
      <c r="D366" s="38">
        <v>2608.6999999999998</v>
      </c>
      <c r="E366" s="38"/>
      <c r="F366" s="38"/>
      <c r="G366" s="38"/>
      <c r="H366" s="38">
        <v>108.69583333333335</v>
      </c>
      <c r="I366" s="38">
        <v>239.13083333333338</v>
      </c>
      <c r="J366" s="38">
        <v>369.56583333333344</v>
      </c>
      <c r="K366" s="38">
        <v>500.0008333333335</v>
      </c>
      <c r="L366" s="38">
        <v>630.43583333333356</v>
      </c>
      <c r="M366" s="38">
        <f t="shared" si="529"/>
        <v>760.87083333333362</v>
      </c>
      <c r="N366" s="40">
        <v>2478.2649999999999</v>
      </c>
      <c r="O366" s="41">
        <v>10.869583333333333</v>
      </c>
      <c r="P366" s="40">
        <v>10.869583333333333</v>
      </c>
      <c r="Q366" s="40">
        <v>10.869583333333333</v>
      </c>
      <c r="R366" s="40">
        <v>10.869583333333333</v>
      </c>
      <c r="S366" s="40">
        <v>10.869583333333333</v>
      </c>
      <c r="T366" s="40">
        <v>10.869583333333333</v>
      </c>
      <c r="U366" s="40">
        <v>10.869583333333333</v>
      </c>
      <c r="V366" s="40">
        <v>10.869583333333333</v>
      </c>
      <c r="W366" s="40">
        <v>10.869583333333333</v>
      </c>
      <c r="X366" s="40">
        <v>10.869583333333333</v>
      </c>
      <c r="Y366" s="40">
        <v>10.869583333333333</v>
      </c>
      <c r="Z366" s="40">
        <v>10.869583333333333</v>
      </c>
      <c r="AA366" s="42">
        <v>891.30583333333368</v>
      </c>
      <c r="AB366" s="42">
        <v>1717.394166666666</v>
      </c>
      <c r="AC366" s="40">
        <f>+($D$366*5%)/12</f>
        <v>10.869583333333333</v>
      </c>
      <c r="AD366" s="40">
        <f t="shared" ref="AD366:AN366" si="632">+($D$366*5%)/12</f>
        <v>10.869583333333333</v>
      </c>
      <c r="AE366" s="40">
        <f t="shared" si="632"/>
        <v>10.869583333333333</v>
      </c>
      <c r="AF366" s="40">
        <f t="shared" si="632"/>
        <v>10.869583333333333</v>
      </c>
      <c r="AG366" s="40">
        <f t="shared" si="632"/>
        <v>10.869583333333333</v>
      </c>
      <c r="AH366" s="40">
        <f t="shared" si="632"/>
        <v>10.869583333333333</v>
      </c>
      <c r="AI366" s="40">
        <f t="shared" si="632"/>
        <v>10.869583333333333</v>
      </c>
      <c r="AJ366" s="40">
        <f t="shared" si="632"/>
        <v>10.869583333333333</v>
      </c>
      <c r="AK366" s="40">
        <f t="shared" si="632"/>
        <v>10.869583333333333</v>
      </c>
      <c r="AL366" s="40">
        <f t="shared" si="632"/>
        <v>10.869583333333333</v>
      </c>
      <c r="AM366" s="40">
        <f t="shared" si="632"/>
        <v>10.869583333333333</v>
      </c>
      <c r="AN366" s="40">
        <f t="shared" si="632"/>
        <v>10.869583333333333</v>
      </c>
      <c r="AO366" s="44">
        <f t="shared" si="500"/>
        <v>1021.7408333333337</v>
      </c>
      <c r="AP366" s="44">
        <f t="shared" si="501"/>
        <v>1586.9591666666661</v>
      </c>
      <c r="AQ366" s="44">
        <f>+($D$366*5%)/12</f>
        <v>10.869583333333333</v>
      </c>
      <c r="AR366" s="44">
        <f t="shared" ref="AR366:BB366" si="633">+($D$366*5%)/12</f>
        <v>10.869583333333333</v>
      </c>
      <c r="AS366" s="44">
        <f t="shared" si="633"/>
        <v>10.869583333333333</v>
      </c>
      <c r="AT366" s="44">
        <f t="shared" si="633"/>
        <v>10.869583333333333</v>
      </c>
      <c r="AU366" s="44">
        <f t="shared" si="633"/>
        <v>10.869583333333333</v>
      </c>
      <c r="AV366" s="44">
        <f t="shared" si="633"/>
        <v>10.869583333333333</v>
      </c>
      <c r="AW366" s="44">
        <f t="shared" si="633"/>
        <v>10.869583333333333</v>
      </c>
      <c r="AX366" s="44">
        <f t="shared" si="633"/>
        <v>10.869583333333333</v>
      </c>
      <c r="AY366" s="44">
        <f t="shared" si="633"/>
        <v>10.869583333333333</v>
      </c>
      <c r="AZ366" s="44">
        <f t="shared" si="633"/>
        <v>10.869583333333333</v>
      </c>
      <c r="BA366" s="44">
        <f t="shared" si="633"/>
        <v>10.869583333333333</v>
      </c>
      <c r="BB366" s="44">
        <f t="shared" si="633"/>
        <v>10.869583333333333</v>
      </c>
      <c r="BC366" s="44">
        <f t="shared" si="506"/>
        <v>1152.1758333333337</v>
      </c>
      <c r="BD366" s="146">
        <f t="shared" si="507"/>
        <v>1456.5241666666661</v>
      </c>
    </row>
    <row r="367" spans="1:56" outlineLevel="1" x14ac:dyDescent="0.25">
      <c r="A367" s="34">
        <v>39872</v>
      </c>
      <c r="B367" s="35" t="s">
        <v>512</v>
      </c>
      <c r="C367" s="36" t="s">
        <v>513</v>
      </c>
      <c r="D367" s="38">
        <v>14612.45</v>
      </c>
      <c r="E367" s="38"/>
      <c r="F367" s="38"/>
      <c r="G367" s="38"/>
      <c r="H367" s="38">
        <v>608.85208333333355</v>
      </c>
      <c r="I367" s="38">
        <v>1339.4745833333338</v>
      </c>
      <c r="J367" s="38">
        <v>2070.097083333334</v>
      </c>
      <c r="K367" s="38">
        <v>2800.7195833333344</v>
      </c>
      <c r="L367" s="38">
        <v>3531.3420833333348</v>
      </c>
      <c r="M367" s="38">
        <f t="shared" si="529"/>
        <v>4261.9645833333352</v>
      </c>
      <c r="N367" s="40">
        <v>13881.827500000001</v>
      </c>
      <c r="O367" s="41">
        <v>60.885208333333338</v>
      </c>
      <c r="P367" s="40">
        <v>60.885208333333338</v>
      </c>
      <c r="Q367" s="40">
        <v>60.885208333333338</v>
      </c>
      <c r="R367" s="40">
        <v>60.885208333333338</v>
      </c>
      <c r="S367" s="40">
        <v>60.885208333333338</v>
      </c>
      <c r="T367" s="40">
        <v>60.885208333333338</v>
      </c>
      <c r="U367" s="40">
        <v>60.885208333333338</v>
      </c>
      <c r="V367" s="40">
        <v>60.885208333333338</v>
      </c>
      <c r="W367" s="40">
        <v>60.885208333333338</v>
      </c>
      <c r="X367" s="40">
        <v>60.885208333333338</v>
      </c>
      <c r="Y367" s="40">
        <v>60.885208333333338</v>
      </c>
      <c r="Z367" s="40">
        <v>60.885208333333338</v>
      </c>
      <c r="AA367" s="42">
        <v>4992.5870833333356</v>
      </c>
      <c r="AB367" s="42">
        <v>9619.8629166666651</v>
      </c>
      <c r="AC367" s="40">
        <f>+($D$367*5%)/12</f>
        <v>60.885208333333338</v>
      </c>
      <c r="AD367" s="40">
        <f t="shared" ref="AD367:AN367" si="634">+($D$367*5%)/12</f>
        <v>60.885208333333338</v>
      </c>
      <c r="AE367" s="40">
        <f t="shared" si="634"/>
        <v>60.885208333333338</v>
      </c>
      <c r="AF367" s="40">
        <f t="shared" si="634"/>
        <v>60.885208333333338</v>
      </c>
      <c r="AG367" s="40">
        <f t="shared" si="634"/>
        <v>60.885208333333338</v>
      </c>
      <c r="AH367" s="40">
        <f t="shared" si="634"/>
        <v>60.885208333333338</v>
      </c>
      <c r="AI367" s="40">
        <f t="shared" si="634"/>
        <v>60.885208333333338</v>
      </c>
      <c r="AJ367" s="40">
        <f t="shared" si="634"/>
        <v>60.885208333333338</v>
      </c>
      <c r="AK367" s="40">
        <f t="shared" si="634"/>
        <v>60.885208333333338</v>
      </c>
      <c r="AL367" s="40">
        <f t="shared" si="634"/>
        <v>60.885208333333338</v>
      </c>
      <c r="AM367" s="40">
        <f t="shared" si="634"/>
        <v>60.885208333333338</v>
      </c>
      <c r="AN367" s="40">
        <f t="shared" si="634"/>
        <v>60.885208333333338</v>
      </c>
      <c r="AO367" s="44">
        <f t="shared" si="500"/>
        <v>5723.209583333336</v>
      </c>
      <c r="AP367" s="44">
        <f t="shared" si="501"/>
        <v>8889.2404166666638</v>
      </c>
      <c r="AQ367" s="44">
        <f>+($D$367*5%)/12</f>
        <v>60.885208333333338</v>
      </c>
      <c r="AR367" s="44">
        <f t="shared" ref="AR367:BB367" si="635">+($D$367*5%)/12</f>
        <v>60.885208333333338</v>
      </c>
      <c r="AS367" s="44">
        <f t="shared" si="635"/>
        <v>60.885208333333338</v>
      </c>
      <c r="AT367" s="44">
        <f t="shared" si="635"/>
        <v>60.885208333333338</v>
      </c>
      <c r="AU367" s="44">
        <f t="shared" si="635"/>
        <v>60.885208333333338</v>
      </c>
      <c r="AV367" s="44">
        <f t="shared" si="635"/>
        <v>60.885208333333338</v>
      </c>
      <c r="AW367" s="44">
        <f t="shared" si="635"/>
        <v>60.885208333333338</v>
      </c>
      <c r="AX367" s="44">
        <f t="shared" si="635"/>
        <v>60.885208333333338</v>
      </c>
      <c r="AY367" s="44">
        <f t="shared" si="635"/>
        <v>60.885208333333338</v>
      </c>
      <c r="AZ367" s="44">
        <f t="shared" si="635"/>
        <v>60.885208333333338</v>
      </c>
      <c r="BA367" s="44">
        <f t="shared" si="635"/>
        <v>60.885208333333338</v>
      </c>
      <c r="BB367" s="44">
        <f t="shared" si="635"/>
        <v>60.885208333333338</v>
      </c>
      <c r="BC367" s="44">
        <f t="shared" si="506"/>
        <v>6453.8320833333364</v>
      </c>
      <c r="BD367" s="146">
        <f t="shared" si="507"/>
        <v>8158.6179166666643</v>
      </c>
    </row>
    <row r="368" spans="1:56" outlineLevel="1" x14ac:dyDescent="0.25">
      <c r="A368" s="34">
        <v>39872</v>
      </c>
      <c r="B368" s="35" t="s">
        <v>512</v>
      </c>
      <c r="C368" s="36" t="s">
        <v>514</v>
      </c>
      <c r="D368" s="38">
        <v>4686.96</v>
      </c>
      <c r="E368" s="38"/>
      <c r="F368" s="38"/>
      <c r="G368" s="38"/>
      <c r="H368" s="38">
        <v>195.29</v>
      </c>
      <c r="I368" s="38">
        <v>429.63799999999998</v>
      </c>
      <c r="J368" s="38">
        <v>663.98599999999999</v>
      </c>
      <c r="K368" s="38">
        <v>898.33399999999995</v>
      </c>
      <c r="L368" s="38">
        <v>1132.682</v>
      </c>
      <c r="M368" s="38">
        <f t="shared" si="529"/>
        <v>1367.03</v>
      </c>
      <c r="N368" s="40">
        <v>4452.6120000000001</v>
      </c>
      <c r="O368" s="41">
        <v>19.529</v>
      </c>
      <c r="P368" s="40">
        <v>19.529</v>
      </c>
      <c r="Q368" s="40">
        <v>19.529</v>
      </c>
      <c r="R368" s="40">
        <v>19.529</v>
      </c>
      <c r="S368" s="40">
        <v>19.529</v>
      </c>
      <c r="T368" s="40">
        <v>19.529</v>
      </c>
      <c r="U368" s="40">
        <v>19.529</v>
      </c>
      <c r="V368" s="40">
        <v>19.529</v>
      </c>
      <c r="W368" s="40">
        <v>19.529</v>
      </c>
      <c r="X368" s="40">
        <v>19.529</v>
      </c>
      <c r="Y368" s="40">
        <v>19.529</v>
      </c>
      <c r="Z368" s="40">
        <v>19.529</v>
      </c>
      <c r="AA368" s="42">
        <v>1601.3779999999999</v>
      </c>
      <c r="AB368" s="42">
        <v>3085.5820000000003</v>
      </c>
      <c r="AC368" s="40">
        <f>+($D$368*5%)/12</f>
        <v>19.529</v>
      </c>
      <c r="AD368" s="40">
        <f t="shared" ref="AD368:AN368" si="636">+($D$368*5%)/12</f>
        <v>19.529</v>
      </c>
      <c r="AE368" s="40">
        <f t="shared" si="636"/>
        <v>19.529</v>
      </c>
      <c r="AF368" s="40">
        <f t="shared" si="636"/>
        <v>19.529</v>
      </c>
      <c r="AG368" s="40">
        <f t="shared" si="636"/>
        <v>19.529</v>
      </c>
      <c r="AH368" s="40">
        <f t="shared" si="636"/>
        <v>19.529</v>
      </c>
      <c r="AI368" s="40">
        <f t="shared" si="636"/>
        <v>19.529</v>
      </c>
      <c r="AJ368" s="40">
        <f t="shared" si="636"/>
        <v>19.529</v>
      </c>
      <c r="AK368" s="40">
        <f t="shared" si="636"/>
        <v>19.529</v>
      </c>
      <c r="AL368" s="40">
        <f t="shared" si="636"/>
        <v>19.529</v>
      </c>
      <c r="AM368" s="40">
        <f t="shared" si="636"/>
        <v>19.529</v>
      </c>
      <c r="AN368" s="40">
        <f t="shared" si="636"/>
        <v>19.529</v>
      </c>
      <c r="AO368" s="44">
        <f t="shared" ref="AO368:AO398" si="637">+AA368+SUM(AC368:AN368)</f>
        <v>1835.7259999999999</v>
      </c>
      <c r="AP368" s="44">
        <f t="shared" ref="AP368:AP431" si="638">+D368-AO368</f>
        <v>2851.2340000000004</v>
      </c>
      <c r="AQ368" s="44">
        <f>+($D$368*5%)/12</f>
        <v>19.529</v>
      </c>
      <c r="AR368" s="44">
        <f t="shared" ref="AR368:BB368" si="639">+($D$368*5%)/12</f>
        <v>19.529</v>
      </c>
      <c r="AS368" s="44">
        <f t="shared" si="639"/>
        <v>19.529</v>
      </c>
      <c r="AT368" s="44">
        <f t="shared" si="639"/>
        <v>19.529</v>
      </c>
      <c r="AU368" s="44">
        <f t="shared" si="639"/>
        <v>19.529</v>
      </c>
      <c r="AV368" s="44">
        <f t="shared" si="639"/>
        <v>19.529</v>
      </c>
      <c r="AW368" s="44">
        <f t="shared" si="639"/>
        <v>19.529</v>
      </c>
      <c r="AX368" s="44">
        <f t="shared" si="639"/>
        <v>19.529</v>
      </c>
      <c r="AY368" s="44">
        <f t="shared" si="639"/>
        <v>19.529</v>
      </c>
      <c r="AZ368" s="44">
        <f t="shared" si="639"/>
        <v>19.529</v>
      </c>
      <c r="BA368" s="44">
        <f t="shared" si="639"/>
        <v>19.529</v>
      </c>
      <c r="BB368" s="44">
        <f t="shared" si="639"/>
        <v>19.529</v>
      </c>
      <c r="BC368" s="44">
        <f t="shared" si="506"/>
        <v>2070.0740000000001</v>
      </c>
      <c r="BD368" s="146">
        <f t="shared" si="507"/>
        <v>2616.886</v>
      </c>
    </row>
    <row r="369" spans="1:56" outlineLevel="1" x14ac:dyDescent="0.25">
      <c r="A369" s="34">
        <v>39877</v>
      </c>
      <c r="B369" s="35" t="s">
        <v>515</v>
      </c>
      <c r="C369" s="36" t="s">
        <v>516</v>
      </c>
      <c r="D369" s="38">
        <v>7000</v>
      </c>
      <c r="E369" s="38"/>
      <c r="F369" s="38"/>
      <c r="G369" s="38"/>
      <c r="H369" s="38">
        <v>262.5</v>
      </c>
      <c r="I369" s="38">
        <v>612.5</v>
      </c>
      <c r="J369" s="38">
        <v>962.5</v>
      </c>
      <c r="K369" s="38">
        <v>1312.5</v>
      </c>
      <c r="L369" s="38">
        <v>1662.5</v>
      </c>
      <c r="M369" s="38">
        <f t="shared" si="529"/>
        <v>2012.5</v>
      </c>
      <c r="N369" s="40">
        <v>6650</v>
      </c>
      <c r="O369" s="41">
        <v>29.166666666666668</v>
      </c>
      <c r="P369" s="40">
        <v>29.166666666666668</v>
      </c>
      <c r="Q369" s="40">
        <v>29.166666666666668</v>
      </c>
      <c r="R369" s="40">
        <v>29.166666666666668</v>
      </c>
      <c r="S369" s="40">
        <v>29.166666666666668</v>
      </c>
      <c r="T369" s="40">
        <v>29.166666666666668</v>
      </c>
      <c r="U369" s="40">
        <v>29.166666666666668</v>
      </c>
      <c r="V369" s="40">
        <v>29.166666666666668</v>
      </c>
      <c r="W369" s="40">
        <v>29.166666666666668</v>
      </c>
      <c r="X369" s="40">
        <v>29.166666666666668</v>
      </c>
      <c r="Y369" s="40">
        <v>29.166666666666668</v>
      </c>
      <c r="Z369" s="40">
        <v>29.166666666666668</v>
      </c>
      <c r="AA369" s="42">
        <v>2362.5</v>
      </c>
      <c r="AB369" s="42">
        <v>4637.5</v>
      </c>
      <c r="AC369" s="40">
        <f>+($D$369*5%)/12</f>
        <v>29.166666666666668</v>
      </c>
      <c r="AD369" s="40">
        <f t="shared" ref="AD369:AN369" si="640">+($D$369*5%)/12</f>
        <v>29.166666666666668</v>
      </c>
      <c r="AE369" s="40">
        <f t="shared" si="640"/>
        <v>29.166666666666668</v>
      </c>
      <c r="AF369" s="40">
        <f t="shared" si="640"/>
        <v>29.166666666666668</v>
      </c>
      <c r="AG369" s="40">
        <f t="shared" si="640"/>
        <v>29.166666666666668</v>
      </c>
      <c r="AH369" s="40">
        <f t="shared" si="640"/>
        <v>29.166666666666668</v>
      </c>
      <c r="AI369" s="40">
        <f t="shared" si="640"/>
        <v>29.166666666666668</v>
      </c>
      <c r="AJ369" s="40">
        <f t="shared" si="640"/>
        <v>29.166666666666668</v>
      </c>
      <c r="AK369" s="40">
        <f t="shared" si="640"/>
        <v>29.166666666666668</v>
      </c>
      <c r="AL369" s="40">
        <f t="shared" si="640"/>
        <v>29.166666666666668</v>
      </c>
      <c r="AM369" s="40">
        <f t="shared" si="640"/>
        <v>29.166666666666668</v>
      </c>
      <c r="AN369" s="40">
        <f t="shared" si="640"/>
        <v>29.166666666666668</v>
      </c>
      <c r="AO369" s="44">
        <f t="shared" si="637"/>
        <v>2712.5</v>
      </c>
      <c r="AP369" s="44">
        <f t="shared" si="638"/>
        <v>4287.5</v>
      </c>
      <c r="AQ369" s="44">
        <f>+($D$369*5%)/12</f>
        <v>29.166666666666668</v>
      </c>
      <c r="AR369" s="44">
        <f t="shared" ref="AR369:BB369" si="641">+($D$369*5%)/12</f>
        <v>29.166666666666668</v>
      </c>
      <c r="AS369" s="44">
        <f t="shared" si="641"/>
        <v>29.166666666666668</v>
      </c>
      <c r="AT369" s="44">
        <f t="shared" si="641"/>
        <v>29.166666666666668</v>
      </c>
      <c r="AU369" s="44">
        <f t="shared" si="641"/>
        <v>29.166666666666668</v>
      </c>
      <c r="AV369" s="44">
        <f t="shared" si="641"/>
        <v>29.166666666666668</v>
      </c>
      <c r="AW369" s="44">
        <f t="shared" si="641"/>
        <v>29.166666666666668</v>
      </c>
      <c r="AX369" s="44">
        <f t="shared" si="641"/>
        <v>29.166666666666668</v>
      </c>
      <c r="AY369" s="44">
        <f t="shared" si="641"/>
        <v>29.166666666666668</v>
      </c>
      <c r="AZ369" s="44">
        <f t="shared" si="641"/>
        <v>29.166666666666668</v>
      </c>
      <c r="BA369" s="44">
        <f t="shared" si="641"/>
        <v>29.166666666666668</v>
      </c>
      <c r="BB369" s="44">
        <f t="shared" si="641"/>
        <v>29.166666666666668</v>
      </c>
      <c r="BC369" s="44">
        <f t="shared" ref="BC369:BC432" si="642">+AO369+SUM(AQ369:BB369)</f>
        <v>3062.5</v>
      </c>
      <c r="BD369" s="146">
        <f t="shared" ref="BD369:BD432" si="643">+D369-BC369</f>
        <v>3937.5</v>
      </c>
    </row>
    <row r="370" spans="1:56" outlineLevel="1" x14ac:dyDescent="0.25">
      <c r="A370" s="34">
        <v>39891</v>
      </c>
      <c r="B370" s="35" t="s">
        <v>517</v>
      </c>
      <c r="C370" s="36" t="s">
        <v>518</v>
      </c>
      <c r="D370" s="38">
        <v>2079.89</v>
      </c>
      <c r="E370" s="38"/>
      <c r="F370" s="38"/>
      <c r="G370" s="38"/>
      <c r="H370" s="38">
        <v>77.995874999999984</v>
      </c>
      <c r="I370" s="38">
        <v>181.99037499999997</v>
      </c>
      <c r="J370" s="38">
        <v>285.98487499999993</v>
      </c>
      <c r="K370" s="38">
        <v>389.97937499999989</v>
      </c>
      <c r="L370" s="38">
        <v>493.97387499999985</v>
      </c>
      <c r="M370" s="38">
        <f t="shared" si="529"/>
        <v>597.96837499999981</v>
      </c>
      <c r="N370" s="40">
        <v>1975.8954999999999</v>
      </c>
      <c r="O370" s="41">
        <v>8.6662083333333335</v>
      </c>
      <c r="P370" s="40">
        <v>8.6662083333333335</v>
      </c>
      <c r="Q370" s="40">
        <v>8.6662083333333335</v>
      </c>
      <c r="R370" s="40">
        <v>8.6662083333333335</v>
      </c>
      <c r="S370" s="40">
        <v>8.6662083333333335</v>
      </c>
      <c r="T370" s="40">
        <v>8.6662083333333335</v>
      </c>
      <c r="U370" s="40">
        <v>8.6662083333333335</v>
      </c>
      <c r="V370" s="40">
        <v>8.6662083333333335</v>
      </c>
      <c r="W370" s="40">
        <v>8.6662083333333335</v>
      </c>
      <c r="X370" s="40">
        <v>8.6662083333333335</v>
      </c>
      <c r="Y370" s="40">
        <v>8.6662083333333335</v>
      </c>
      <c r="Z370" s="40">
        <v>8.6662083333333335</v>
      </c>
      <c r="AA370" s="42">
        <v>701.96287499999983</v>
      </c>
      <c r="AB370" s="42">
        <v>1377.9271250000002</v>
      </c>
      <c r="AC370" s="40">
        <f>+($D$370*5%)/12</f>
        <v>8.6662083333333335</v>
      </c>
      <c r="AD370" s="40">
        <f t="shared" ref="AD370:AN370" si="644">+($D$370*5%)/12</f>
        <v>8.6662083333333335</v>
      </c>
      <c r="AE370" s="40">
        <f t="shared" si="644"/>
        <v>8.6662083333333335</v>
      </c>
      <c r="AF370" s="40">
        <f t="shared" si="644"/>
        <v>8.6662083333333335</v>
      </c>
      <c r="AG370" s="40">
        <f t="shared" si="644"/>
        <v>8.6662083333333335</v>
      </c>
      <c r="AH370" s="40">
        <f t="shared" si="644"/>
        <v>8.6662083333333335</v>
      </c>
      <c r="AI370" s="40">
        <f t="shared" si="644"/>
        <v>8.6662083333333335</v>
      </c>
      <c r="AJ370" s="40">
        <f t="shared" si="644"/>
        <v>8.6662083333333335</v>
      </c>
      <c r="AK370" s="40">
        <f t="shared" si="644"/>
        <v>8.6662083333333335</v>
      </c>
      <c r="AL370" s="40">
        <f t="shared" si="644"/>
        <v>8.6662083333333335</v>
      </c>
      <c r="AM370" s="40">
        <f t="shared" si="644"/>
        <v>8.6662083333333335</v>
      </c>
      <c r="AN370" s="40">
        <f t="shared" si="644"/>
        <v>8.6662083333333335</v>
      </c>
      <c r="AO370" s="44">
        <f t="shared" si="637"/>
        <v>805.95737499999984</v>
      </c>
      <c r="AP370" s="44">
        <f t="shared" si="638"/>
        <v>1273.9326249999999</v>
      </c>
      <c r="AQ370" s="44">
        <f>+($D$370*5%)/12</f>
        <v>8.6662083333333335</v>
      </c>
      <c r="AR370" s="44">
        <f t="shared" ref="AR370:BB370" si="645">+($D$370*5%)/12</f>
        <v>8.6662083333333335</v>
      </c>
      <c r="AS370" s="44">
        <f t="shared" si="645"/>
        <v>8.6662083333333335</v>
      </c>
      <c r="AT370" s="44">
        <f t="shared" si="645"/>
        <v>8.6662083333333335</v>
      </c>
      <c r="AU370" s="44">
        <f t="shared" si="645"/>
        <v>8.6662083333333335</v>
      </c>
      <c r="AV370" s="44">
        <f t="shared" si="645"/>
        <v>8.6662083333333335</v>
      </c>
      <c r="AW370" s="44">
        <f t="shared" si="645"/>
        <v>8.6662083333333335</v>
      </c>
      <c r="AX370" s="44">
        <f t="shared" si="645"/>
        <v>8.6662083333333335</v>
      </c>
      <c r="AY370" s="44">
        <f t="shared" si="645"/>
        <v>8.6662083333333335</v>
      </c>
      <c r="AZ370" s="44">
        <f t="shared" si="645"/>
        <v>8.6662083333333335</v>
      </c>
      <c r="BA370" s="44">
        <f t="shared" si="645"/>
        <v>8.6662083333333335</v>
      </c>
      <c r="BB370" s="44">
        <f t="shared" si="645"/>
        <v>8.6662083333333335</v>
      </c>
      <c r="BC370" s="44">
        <f t="shared" si="642"/>
        <v>909.95187499999986</v>
      </c>
      <c r="BD370" s="146">
        <f t="shared" si="643"/>
        <v>1169.9381250000001</v>
      </c>
    </row>
    <row r="371" spans="1:56" outlineLevel="1" x14ac:dyDescent="0.25">
      <c r="A371" s="34">
        <v>39903</v>
      </c>
      <c r="B371" s="35" t="s">
        <v>519</v>
      </c>
      <c r="C371" s="36" t="s">
        <v>520</v>
      </c>
      <c r="D371" s="38">
        <v>5850</v>
      </c>
      <c r="E371" s="38"/>
      <c r="F371" s="38"/>
      <c r="G371" s="38"/>
      <c r="H371" s="38">
        <v>219.375</v>
      </c>
      <c r="I371" s="38">
        <v>511.875</v>
      </c>
      <c r="J371" s="38">
        <v>804.375</v>
      </c>
      <c r="K371" s="38">
        <v>1096.875</v>
      </c>
      <c r="L371" s="38">
        <v>1389.375</v>
      </c>
      <c r="M371" s="38">
        <f t="shared" si="529"/>
        <v>1681.875</v>
      </c>
      <c r="N371" s="40">
        <v>5557.5</v>
      </c>
      <c r="O371" s="41">
        <v>24.375</v>
      </c>
      <c r="P371" s="40">
        <v>24.375</v>
      </c>
      <c r="Q371" s="40">
        <v>24.375</v>
      </c>
      <c r="R371" s="40">
        <v>24.375</v>
      </c>
      <c r="S371" s="40">
        <v>24.375</v>
      </c>
      <c r="T371" s="40">
        <v>24.375</v>
      </c>
      <c r="U371" s="40">
        <v>24.375</v>
      </c>
      <c r="V371" s="40">
        <v>24.375</v>
      </c>
      <c r="W371" s="40">
        <v>24.375</v>
      </c>
      <c r="X371" s="40">
        <v>24.375</v>
      </c>
      <c r="Y371" s="40">
        <v>24.375</v>
      </c>
      <c r="Z371" s="40">
        <v>24.375</v>
      </c>
      <c r="AA371" s="42">
        <v>1974.375</v>
      </c>
      <c r="AB371" s="42">
        <v>3875.625</v>
      </c>
      <c r="AC371" s="40">
        <f>+($D$371*5%)/12</f>
        <v>24.375</v>
      </c>
      <c r="AD371" s="40">
        <f t="shared" ref="AD371:AN371" si="646">+($D$371*5%)/12</f>
        <v>24.375</v>
      </c>
      <c r="AE371" s="40">
        <f t="shared" si="646"/>
        <v>24.375</v>
      </c>
      <c r="AF371" s="40">
        <f t="shared" si="646"/>
        <v>24.375</v>
      </c>
      <c r="AG371" s="40">
        <f t="shared" si="646"/>
        <v>24.375</v>
      </c>
      <c r="AH371" s="40">
        <f t="shared" si="646"/>
        <v>24.375</v>
      </c>
      <c r="AI371" s="40">
        <f t="shared" si="646"/>
        <v>24.375</v>
      </c>
      <c r="AJ371" s="40">
        <f t="shared" si="646"/>
        <v>24.375</v>
      </c>
      <c r="AK371" s="40">
        <f t="shared" si="646"/>
        <v>24.375</v>
      </c>
      <c r="AL371" s="40">
        <f t="shared" si="646"/>
        <v>24.375</v>
      </c>
      <c r="AM371" s="40">
        <f t="shared" si="646"/>
        <v>24.375</v>
      </c>
      <c r="AN371" s="40">
        <f t="shared" si="646"/>
        <v>24.375</v>
      </c>
      <c r="AO371" s="44">
        <f t="shared" si="637"/>
        <v>2266.875</v>
      </c>
      <c r="AP371" s="44">
        <f t="shared" si="638"/>
        <v>3583.125</v>
      </c>
      <c r="AQ371" s="44">
        <f>+($D$371*5%)/12</f>
        <v>24.375</v>
      </c>
      <c r="AR371" s="44">
        <f t="shared" ref="AR371:BB371" si="647">+($D$371*5%)/12</f>
        <v>24.375</v>
      </c>
      <c r="AS371" s="44">
        <f t="shared" si="647"/>
        <v>24.375</v>
      </c>
      <c r="AT371" s="44">
        <f t="shared" si="647"/>
        <v>24.375</v>
      </c>
      <c r="AU371" s="44">
        <f t="shared" si="647"/>
        <v>24.375</v>
      </c>
      <c r="AV371" s="44">
        <f t="shared" si="647"/>
        <v>24.375</v>
      </c>
      <c r="AW371" s="44">
        <f t="shared" si="647"/>
        <v>24.375</v>
      </c>
      <c r="AX371" s="44">
        <f t="shared" si="647"/>
        <v>24.375</v>
      </c>
      <c r="AY371" s="44">
        <f t="shared" si="647"/>
        <v>24.375</v>
      </c>
      <c r="AZ371" s="44">
        <f t="shared" si="647"/>
        <v>24.375</v>
      </c>
      <c r="BA371" s="44">
        <f t="shared" si="647"/>
        <v>24.375</v>
      </c>
      <c r="BB371" s="44">
        <f t="shared" si="647"/>
        <v>24.375</v>
      </c>
      <c r="BC371" s="44">
        <f t="shared" si="642"/>
        <v>2559.375</v>
      </c>
      <c r="BD371" s="146">
        <f t="shared" si="643"/>
        <v>3290.625</v>
      </c>
    </row>
    <row r="372" spans="1:56" outlineLevel="1" x14ac:dyDescent="0.25">
      <c r="A372" s="34">
        <v>39930</v>
      </c>
      <c r="B372" s="35" t="s">
        <v>521</v>
      </c>
      <c r="C372" s="36" t="s">
        <v>522</v>
      </c>
      <c r="D372" s="38">
        <v>6032.21</v>
      </c>
      <c r="E372" s="38"/>
      <c r="F372" s="38"/>
      <c r="G372" s="38"/>
      <c r="H372" s="38">
        <v>201.07366666666667</v>
      </c>
      <c r="I372" s="38">
        <v>502.68416666666667</v>
      </c>
      <c r="J372" s="38">
        <v>804.29466666666667</v>
      </c>
      <c r="K372" s="38">
        <v>1105.9051666666667</v>
      </c>
      <c r="L372" s="38">
        <v>1407.5156666666667</v>
      </c>
      <c r="M372" s="38">
        <f t="shared" si="529"/>
        <v>1709.1261666666667</v>
      </c>
      <c r="N372" s="40">
        <v>5730.5995000000003</v>
      </c>
      <c r="O372" s="41">
        <v>25.134208333333333</v>
      </c>
      <c r="P372" s="40">
        <v>25.134208333333333</v>
      </c>
      <c r="Q372" s="40">
        <v>25.134208333333333</v>
      </c>
      <c r="R372" s="40">
        <v>25.134208333333333</v>
      </c>
      <c r="S372" s="40">
        <v>25.134208333333333</v>
      </c>
      <c r="T372" s="40">
        <v>25.134208333333333</v>
      </c>
      <c r="U372" s="40">
        <v>25.134208333333333</v>
      </c>
      <c r="V372" s="40">
        <v>25.134208333333333</v>
      </c>
      <c r="W372" s="40">
        <v>25.134208333333333</v>
      </c>
      <c r="X372" s="40">
        <v>25.134208333333333</v>
      </c>
      <c r="Y372" s="40">
        <v>25.134208333333333</v>
      </c>
      <c r="Z372" s="40">
        <v>25.134208333333333</v>
      </c>
      <c r="AA372" s="42">
        <v>2010.7366666666667</v>
      </c>
      <c r="AB372" s="42">
        <v>4021.4733333333334</v>
      </c>
      <c r="AC372" s="40">
        <f>+($D$372*5%)/12</f>
        <v>25.134208333333333</v>
      </c>
      <c r="AD372" s="40">
        <f t="shared" ref="AD372:AN372" si="648">+($D$372*5%)/12</f>
        <v>25.134208333333333</v>
      </c>
      <c r="AE372" s="40">
        <f t="shared" si="648"/>
        <v>25.134208333333333</v>
      </c>
      <c r="AF372" s="40">
        <f t="shared" si="648"/>
        <v>25.134208333333333</v>
      </c>
      <c r="AG372" s="40">
        <f t="shared" si="648"/>
        <v>25.134208333333333</v>
      </c>
      <c r="AH372" s="40">
        <f t="shared" si="648"/>
        <v>25.134208333333333</v>
      </c>
      <c r="AI372" s="40">
        <f t="shared" si="648"/>
        <v>25.134208333333333</v>
      </c>
      <c r="AJ372" s="40">
        <f t="shared" si="648"/>
        <v>25.134208333333333</v>
      </c>
      <c r="AK372" s="40">
        <f t="shared" si="648"/>
        <v>25.134208333333333</v>
      </c>
      <c r="AL372" s="40">
        <f t="shared" si="648"/>
        <v>25.134208333333333</v>
      </c>
      <c r="AM372" s="40">
        <f t="shared" si="648"/>
        <v>25.134208333333333</v>
      </c>
      <c r="AN372" s="40">
        <f t="shared" si="648"/>
        <v>25.134208333333333</v>
      </c>
      <c r="AO372" s="44">
        <f t="shared" si="637"/>
        <v>2312.3471666666665</v>
      </c>
      <c r="AP372" s="44">
        <f t="shared" si="638"/>
        <v>3719.8628333333336</v>
      </c>
      <c r="AQ372" s="44">
        <f>+($D$372*5%)/12</f>
        <v>25.134208333333333</v>
      </c>
      <c r="AR372" s="44">
        <f t="shared" ref="AR372:BB372" si="649">+($D$372*5%)/12</f>
        <v>25.134208333333333</v>
      </c>
      <c r="AS372" s="44">
        <f t="shared" si="649"/>
        <v>25.134208333333333</v>
      </c>
      <c r="AT372" s="44">
        <f t="shared" si="649"/>
        <v>25.134208333333333</v>
      </c>
      <c r="AU372" s="44">
        <f t="shared" si="649"/>
        <v>25.134208333333333</v>
      </c>
      <c r="AV372" s="44">
        <f t="shared" si="649"/>
        <v>25.134208333333333</v>
      </c>
      <c r="AW372" s="44">
        <f t="shared" si="649"/>
        <v>25.134208333333333</v>
      </c>
      <c r="AX372" s="44">
        <f t="shared" si="649"/>
        <v>25.134208333333333</v>
      </c>
      <c r="AY372" s="44">
        <f t="shared" si="649"/>
        <v>25.134208333333333</v>
      </c>
      <c r="AZ372" s="44">
        <f t="shared" si="649"/>
        <v>25.134208333333333</v>
      </c>
      <c r="BA372" s="44">
        <f t="shared" si="649"/>
        <v>25.134208333333333</v>
      </c>
      <c r="BB372" s="44">
        <f t="shared" si="649"/>
        <v>25.134208333333333</v>
      </c>
      <c r="BC372" s="44">
        <f t="shared" si="642"/>
        <v>2613.9576666666662</v>
      </c>
      <c r="BD372" s="146">
        <f t="shared" si="643"/>
        <v>3418.2523333333338</v>
      </c>
    </row>
    <row r="373" spans="1:56" outlineLevel="1" x14ac:dyDescent="0.25">
      <c r="A373" s="34">
        <v>39933</v>
      </c>
      <c r="B373" s="35" t="s">
        <v>523</v>
      </c>
      <c r="C373" s="36" t="s">
        <v>522</v>
      </c>
      <c r="D373" s="38">
        <v>6032.21</v>
      </c>
      <c r="E373" s="38"/>
      <c r="F373" s="38"/>
      <c r="G373" s="38"/>
      <c r="H373" s="38">
        <v>201.07366666666667</v>
      </c>
      <c r="I373" s="38">
        <v>502.68416666666667</v>
      </c>
      <c r="J373" s="38">
        <v>804.29466666666667</v>
      </c>
      <c r="K373" s="38">
        <v>1105.9051666666667</v>
      </c>
      <c r="L373" s="38">
        <v>1407.5156666666667</v>
      </c>
      <c r="M373" s="38">
        <f t="shared" si="529"/>
        <v>1709.1261666666667</v>
      </c>
      <c r="N373" s="40">
        <v>5730.5995000000003</v>
      </c>
      <c r="O373" s="41">
        <v>25.134208333333333</v>
      </c>
      <c r="P373" s="40">
        <v>25.134208333333333</v>
      </c>
      <c r="Q373" s="40">
        <v>25.134208333333333</v>
      </c>
      <c r="R373" s="40">
        <v>25.134208333333333</v>
      </c>
      <c r="S373" s="40">
        <v>25.134208333333333</v>
      </c>
      <c r="T373" s="40">
        <v>25.134208333333333</v>
      </c>
      <c r="U373" s="40">
        <v>25.134208333333333</v>
      </c>
      <c r="V373" s="40">
        <v>25.134208333333333</v>
      </c>
      <c r="W373" s="40">
        <v>25.134208333333333</v>
      </c>
      <c r="X373" s="40">
        <v>25.134208333333333</v>
      </c>
      <c r="Y373" s="40">
        <v>25.134208333333333</v>
      </c>
      <c r="Z373" s="40">
        <v>25.134208333333333</v>
      </c>
      <c r="AA373" s="42">
        <v>2010.7366666666667</v>
      </c>
      <c r="AB373" s="42">
        <v>4021.4733333333334</v>
      </c>
      <c r="AC373" s="40">
        <f>+($D$373*5%)/12</f>
        <v>25.134208333333333</v>
      </c>
      <c r="AD373" s="40">
        <f t="shared" ref="AD373:AN373" si="650">+($D$373*5%)/12</f>
        <v>25.134208333333333</v>
      </c>
      <c r="AE373" s="40">
        <f t="shared" si="650"/>
        <v>25.134208333333333</v>
      </c>
      <c r="AF373" s="40">
        <f t="shared" si="650"/>
        <v>25.134208333333333</v>
      </c>
      <c r="AG373" s="40">
        <f t="shared" si="650"/>
        <v>25.134208333333333</v>
      </c>
      <c r="AH373" s="40">
        <f t="shared" si="650"/>
        <v>25.134208333333333</v>
      </c>
      <c r="AI373" s="40">
        <f t="shared" si="650"/>
        <v>25.134208333333333</v>
      </c>
      <c r="AJ373" s="40">
        <f t="shared" si="650"/>
        <v>25.134208333333333</v>
      </c>
      <c r="AK373" s="40">
        <f t="shared" si="650"/>
        <v>25.134208333333333</v>
      </c>
      <c r="AL373" s="40">
        <f t="shared" si="650"/>
        <v>25.134208333333333</v>
      </c>
      <c r="AM373" s="40">
        <f t="shared" si="650"/>
        <v>25.134208333333333</v>
      </c>
      <c r="AN373" s="40">
        <f t="shared" si="650"/>
        <v>25.134208333333333</v>
      </c>
      <c r="AO373" s="44">
        <f t="shared" si="637"/>
        <v>2312.3471666666665</v>
      </c>
      <c r="AP373" s="44">
        <f t="shared" si="638"/>
        <v>3719.8628333333336</v>
      </c>
      <c r="AQ373" s="44">
        <f>+($D$373*5%)/12</f>
        <v>25.134208333333333</v>
      </c>
      <c r="AR373" s="44">
        <f t="shared" ref="AR373:BB373" si="651">+($D$373*5%)/12</f>
        <v>25.134208333333333</v>
      </c>
      <c r="AS373" s="44">
        <f t="shared" si="651"/>
        <v>25.134208333333333</v>
      </c>
      <c r="AT373" s="44">
        <f t="shared" si="651"/>
        <v>25.134208333333333</v>
      </c>
      <c r="AU373" s="44">
        <f t="shared" si="651"/>
        <v>25.134208333333333</v>
      </c>
      <c r="AV373" s="44">
        <f t="shared" si="651"/>
        <v>25.134208333333333</v>
      </c>
      <c r="AW373" s="44">
        <f t="shared" si="651"/>
        <v>25.134208333333333</v>
      </c>
      <c r="AX373" s="44">
        <f t="shared" si="651"/>
        <v>25.134208333333333</v>
      </c>
      <c r="AY373" s="44">
        <f t="shared" si="651"/>
        <v>25.134208333333333</v>
      </c>
      <c r="AZ373" s="44">
        <f t="shared" si="651"/>
        <v>25.134208333333333</v>
      </c>
      <c r="BA373" s="44">
        <f t="shared" si="651"/>
        <v>25.134208333333333</v>
      </c>
      <c r="BB373" s="44">
        <f t="shared" si="651"/>
        <v>25.134208333333333</v>
      </c>
      <c r="BC373" s="44">
        <f t="shared" si="642"/>
        <v>2613.9576666666662</v>
      </c>
      <c r="BD373" s="146">
        <f t="shared" si="643"/>
        <v>3418.2523333333338</v>
      </c>
    </row>
    <row r="374" spans="1:56" outlineLevel="1" x14ac:dyDescent="0.25">
      <c r="A374" s="34">
        <v>39953</v>
      </c>
      <c r="B374" s="35" t="s">
        <v>524</v>
      </c>
      <c r="C374" s="36" t="s">
        <v>525</v>
      </c>
      <c r="D374" s="38">
        <v>25009.05</v>
      </c>
      <c r="E374" s="38"/>
      <c r="F374" s="38"/>
      <c r="G374" s="38"/>
      <c r="H374" s="38">
        <v>729.43062500000008</v>
      </c>
      <c r="I374" s="38">
        <v>1979.8831250000003</v>
      </c>
      <c r="J374" s="38">
        <v>3230.3356250000006</v>
      </c>
      <c r="K374" s="38">
        <v>4480.7881250000009</v>
      </c>
      <c r="L374" s="38">
        <v>5731.2406250000013</v>
      </c>
      <c r="M374" s="38">
        <f t="shared" si="529"/>
        <v>6981.6931250000016</v>
      </c>
      <c r="N374" s="40">
        <v>23758.5975</v>
      </c>
      <c r="O374" s="41">
        <v>104.20437500000001</v>
      </c>
      <c r="P374" s="40">
        <v>104.20437500000001</v>
      </c>
      <c r="Q374" s="40">
        <v>104.20437500000001</v>
      </c>
      <c r="R374" s="40">
        <v>104.20437500000001</v>
      </c>
      <c r="S374" s="40">
        <v>104.20437500000001</v>
      </c>
      <c r="T374" s="40">
        <v>104.20437500000001</v>
      </c>
      <c r="U374" s="40">
        <v>104.20437500000001</v>
      </c>
      <c r="V374" s="40">
        <v>104.20437500000001</v>
      </c>
      <c r="W374" s="40">
        <v>104.20437500000001</v>
      </c>
      <c r="X374" s="40">
        <v>104.20437500000001</v>
      </c>
      <c r="Y374" s="40">
        <v>104.20437500000001</v>
      </c>
      <c r="Z374" s="40">
        <v>104.20437500000001</v>
      </c>
      <c r="AA374" s="42">
        <v>8232.145625000001</v>
      </c>
      <c r="AB374" s="42">
        <v>16776.904374999998</v>
      </c>
      <c r="AC374" s="40">
        <f>+($D$374*5%)/12</f>
        <v>104.20437500000001</v>
      </c>
      <c r="AD374" s="40">
        <f t="shared" ref="AD374:AN374" si="652">+($D$374*5%)/12</f>
        <v>104.20437500000001</v>
      </c>
      <c r="AE374" s="40">
        <f t="shared" si="652"/>
        <v>104.20437500000001</v>
      </c>
      <c r="AF374" s="40">
        <f t="shared" si="652"/>
        <v>104.20437500000001</v>
      </c>
      <c r="AG374" s="40">
        <f t="shared" si="652"/>
        <v>104.20437500000001</v>
      </c>
      <c r="AH374" s="40">
        <f t="shared" si="652"/>
        <v>104.20437500000001</v>
      </c>
      <c r="AI374" s="40">
        <f t="shared" si="652"/>
        <v>104.20437500000001</v>
      </c>
      <c r="AJ374" s="40">
        <f t="shared" si="652"/>
        <v>104.20437500000001</v>
      </c>
      <c r="AK374" s="40">
        <f t="shared" si="652"/>
        <v>104.20437500000001</v>
      </c>
      <c r="AL374" s="40">
        <f t="shared" si="652"/>
        <v>104.20437500000001</v>
      </c>
      <c r="AM374" s="40">
        <f t="shared" si="652"/>
        <v>104.20437500000001</v>
      </c>
      <c r="AN374" s="40">
        <f t="shared" si="652"/>
        <v>104.20437500000001</v>
      </c>
      <c r="AO374" s="44">
        <f t="shared" si="637"/>
        <v>9482.5981250000004</v>
      </c>
      <c r="AP374" s="44">
        <f t="shared" si="638"/>
        <v>15526.451874999999</v>
      </c>
      <c r="AQ374" s="44">
        <f>+($D$374*5%)/12</f>
        <v>104.20437500000001</v>
      </c>
      <c r="AR374" s="44">
        <f t="shared" ref="AR374:BB374" si="653">+($D$374*5%)/12</f>
        <v>104.20437500000001</v>
      </c>
      <c r="AS374" s="44">
        <f t="shared" si="653"/>
        <v>104.20437500000001</v>
      </c>
      <c r="AT374" s="44">
        <f t="shared" si="653"/>
        <v>104.20437500000001</v>
      </c>
      <c r="AU374" s="44">
        <f t="shared" si="653"/>
        <v>104.20437500000001</v>
      </c>
      <c r="AV374" s="44">
        <f t="shared" si="653"/>
        <v>104.20437500000001</v>
      </c>
      <c r="AW374" s="44">
        <f t="shared" si="653"/>
        <v>104.20437500000001</v>
      </c>
      <c r="AX374" s="44">
        <f t="shared" si="653"/>
        <v>104.20437500000001</v>
      </c>
      <c r="AY374" s="44">
        <f t="shared" si="653"/>
        <v>104.20437500000001</v>
      </c>
      <c r="AZ374" s="44">
        <f t="shared" si="653"/>
        <v>104.20437500000001</v>
      </c>
      <c r="BA374" s="44">
        <f t="shared" si="653"/>
        <v>104.20437500000001</v>
      </c>
      <c r="BB374" s="44">
        <f t="shared" si="653"/>
        <v>104.20437500000001</v>
      </c>
      <c r="BC374" s="44">
        <f t="shared" si="642"/>
        <v>10733.050625</v>
      </c>
      <c r="BD374" s="146">
        <f t="shared" si="643"/>
        <v>14275.999374999999</v>
      </c>
    </row>
    <row r="375" spans="1:56" outlineLevel="1" x14ac:dyDescent="0.25">
      <c r="A375" s="34">
        <v>39981</v>
      </c>
      <c r="B375" s="35" t="s">
        <v>526</v>
      </c>
      <c r="C375" s="36" t="s">
        <v>527</v>
      </c>
      <c r="D375" s="38">
        <v>25009.05</v>
      </c>
      <c r="E375" s="38"/>
      <c r="F375" s="38"/>
      <c r="G375" s="38"/>
      <c r="H375" s="38">
        <v>625.22625000000005</v>
      </c>
      <c r="I375" s="38">
        <v>1875.67875</v>
      </c>
      <c r="J375" s="38">
        <v>3126.1312500000004</v>
      </c>
      <c r="K375" s="38">
        <v>4376.5837500000007</v>
      </c>
      <c r="L375" s="38">
        <v>5627.036250000001</v>
      </c>
      <c r="M375" s="38">
        <f t="shared" si="529"/>
        <v>6877.4887500000013</v>
      </c>
      <c r="N375" s="40">
        <v>23758.5975</v>
      </c>
      <c r="O375" s="41">
        <v>104.20437500000001</v>
      </c>
      <c r="P375" s="40">
        <v>104.20437500000001</v>
      </c>
      <c r="Q375" s="40">
        <v>104.20437500000001</v>
      </c>
      <c r="R375" s="40">
        <v>104.20437500000001</v>
      </c>
      <c r="S375" s="40">
        <v>104.20437500000001</v>
      </c>
      <c r="T375" s="40">
        <v>104.20437500000001</v>
      </c>
      <c r="U375" s="40">
        <v>104.20437500000001</v>
      </c>
      <c r="V375" s="40">
        <v>104.20437500000001</v>
      </c>
      <c r="W375" s="40">
        <v>104.20437500000001</v>
      </c>
      <c r="X375" s="40">
        <v>104.20437500000001</v>
      </c>
      <c r="Y375" s="40">
        <v>104.20437500000001</v>
      </c>
      <c r="Z375" s="40">
        <v>104.20437500000001</v>
      </c>
      <c r="AA375" s="42">
        <v>8127.9412500000017</v>
      </c>
      <c r="AB375" s="42">
        <v>16881.108749999999</v>
      </c>
      <c r="AC375" s="40">
        <f>+($D$375*5%)/12</f>
        <v>104.20437500000001</v>
      </c>
      <c r="AD375" s="40">
        <f t="shared" ref="AD375:AN375" si="654">+($D$375*5%)/12</f>
        <v>104.20437500000001</v>
      </c>
      <c r="AE375" s="40">
        <f t="shared" si="654"/>
        <v>104.20437500000001</v>
      </c>
      <c r="AF375" s="40">
        <f t="shared" si="654"/>
        <v>104.20437500000001</v>
      </c>
      <c r="AG375" s="40">
        <f t="shared" si="654"/>
        <v>104.20437500000001</v>
      </c>
      <c r="AH375" s="40">
        <f t="shared" si="654"/>
        <v>104.20437500000001</v>
      </c>
      <c r="AI375" s="40">
        <f t="shared" si="654"/>
        <v>104.20437500000001</v>
      </c>
      <c r="AJ375" s="40">
        <f t="shared" si="654"/>
        <v>104.20437500000001</v>
      </c>
      <c r="AK375" s="40">
        <f t="shared" si="654"/>
        <v>104.20437500000001</v>
      </c>
      <c r="AL375" s="40">
        <f t="shared" si="654"/>
        <v>104.20437500000001</v>
      </c>
      <c r="AM375" s="40">
        <f t="shared" si="654"/>
        <v>104.20437500000001</v>
      </c>
      <c r="AN375" s="40">
        <f t="shared" si="654"/>
        <v>104.20437500000001</v>
      </c>
      <c r="AO375" s="44">
        <f t="shared" si="637"/>
        <v>9378.3937500000011</v>
      </c>
      <c r="AP375" s="44">
        <f t="shared" si="638"/>
        <v>15630.656249999998</v>
      </c>
      <c r="AQ375" s="44">
        <f>+($D$375*5%)/12</f>
        <v>104.20437500000001</v>
      </c>
      <c r="AR375" s="44">
        <f t="shared" ref="AR375:BB375" si="655">+($D$375*5%)/12</f>
        <v>104.20437500000001</v>
      </c>
      <c r="AS375" s="44">
        <f t="shared" si="655"/>
        <v>104.20437500000001</v>
      </c>
      <c r="AT375" s="44">
        <f t="shared" si="655"/>
        <v>104.20437500000001</v>
      </c>
      <c r="AU375" s="44">
        <f t="shared" si="655"/>
        <v>104.20437500000001</v>
      </c>
      <c r="AV375" s="44">
        <f t="shared" si="655"/>
        <v>104.20437500000001</v>
      </c>
      <c r="AW375" s="44">
        <f t="shared" si="655"/>
        <v>104.20437500000001</v>
      </c>
      <c r="AX375" s="44">
        <f t="shared" si="655"/>
        <v>104.20437500000001</v>
      </c>
      <c r="AY375" s="44">
        <f t="shared" si="655"/>
        <v>104.20437500000001</v>
      </c>
      <c r="AZ375" s="44">
        <f t="shared" si="655"/>
        <v>104.20437500000001</v>
      </c>
      <c r="BA375" s="44">
        <f t="shared" si="655"/>
        <v>104.20437500000001</v>
      </c>
      <c r="BB375" s="44">
        <f t="shared" si="655"/>
        <v>104.20437500000001</v>
      </c>
      <c r="BC375" s="44">
        <f t="shared" si="642"/>
        <v>10628.846250000001</v>
      </c>
      <c r="BD375" s="146">
        <f t="shared" si="643"/>
        <v>14380.203749999999</v>
      </c>
    </row>
    <row r="376" spans="1:56" outlineLevel="1" x14ac:dyDescent="0.25">
      <c r="A376" s="34"/>
      <c r="B376" s="35"/>
      <c r="C376" s="36" t="s">
        <v>528</v>
      </c>
      <c r="D376" s="42"/>
      <c r="E376" s="42"/>
      <c r="F376" s="42"/>
      <c r="G376" s="42">
        <v>-1577.77</v>
      </c>
      <c r="H376" s="42">
        <v>-1577.77</v>
      </c>
      <c r="I376" s="42">
        <v>-1577.77</v>
      </c>
      <c r="J376" s="42">
        <v>-1577.77</v>
      </c>
      <c r="K376" s="42">
        <v>-1577.77</v>
      </c>
      <c r="L376" s="42">
        <v>-1577.77</v>
      </c>
      <c r="M376" s="42">
        <v>-1577.77</v>
      </c>
      <c r="N376" s="40">
        <v>0</v>
      </c>
      <c r="O376" s="41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2">
        <v>-1577.77</v>
      </c>
      <c r="AB376" s="42">
        <v>1577.77</v>
      </c>
      <c r="AC376" s="40">
        <f>+($D$376*5%)/12</f>
        <v>0</v>
      </c>
      <c r="AD376" s="40">
        <f t="shared" ref="AD376:AN376" si="656">+($D$376*5%)/12</f>
        <v>0</v>
      </c>
      <c r="AE376" s="40">
        <f t="shared" si="656"/>
        <v>0</v>
      </c>
      <c r="AF376" s="40">
        <f t="shared" si="656"/>
        <v>0</v>
      </c>
      <c r="AG376" s="40">
        <f t="shared" si="656"/>
        <v>0</v>
      </c>
      <c r="AH376" s="40">
        <f t="shared" si="656"/>
        <v>0</v>
      </c>
      <c r="AI376" s="40">
        <f t="shared" si="656"/>
        <v>0</v>
      </c>
      <c r="AJ376" s="40">
        <f t="shared" si="656"/>
        <v>0</v>
      </c>
      <c r="AK376" s="40">
        <f t="shared" si="656"/>
        <v>0</v>
      </c>
      <c r="AL376" s="40">
        <f t="shared" si="656"/>
        <v>0</v>
      </c>
      <c r="AM376" s="40">
        <f t="shared" si="656"/>
        <v>0</v>
      </c>
      <c r="AN376" s="40">
        <f t="shared" si="656"/>
        <v>0</v>
      </c>
      <c r="AO376" s="44">
        <f t="shared" si="637"/>
        <v>-1577.77</v>
      </c>
      <c r="AP376" s="44">
        <f t="shared" si="638"/>
        <v>1577.77</v>
      </c>
      <c r="AQ376" s="44">
        <f t="shared" ref="AQ376" si="657">+(D376*5%)/12</f>
        <v>0</v>
      </c>
      <c r="AR376" s="114"/>
      <c r="AS376" s="114"/>
      <c r="AT376" s="134"/>
      <c r="AU376" s="134"/>
      <c r="AV376" s="134"/>
      <c r="AW376" s="134"/>
      <c r="AX376" s="134"/>
      <c r="AY376" s="134"/>
      <c r="AZ376" s="134"/>
      <c r="BA376" s="134"/>
      <c r="BB376" s="134"/>
      <c r="BC376" s="114"/>
      <c r="BD376" s="157"/>
    </row>
    <row r="377" spans="1:56" outlineLevel="1" x14ac:dyDescent="0.25">
      <c r="A377" s="34">
        <v>40015</v>
      </c>
      <c r="B377" s="35" t="s">
        <v>529</v>
      </c>
      <c r="C377" s="36" t="s">
        <v>530</v>
      </c>
      <c r="D377" s="38">
        <v>18157.02</v>
      </c>
      <c r="E377" s="42"/>
      <c r="F377" s="42"/>
      <c r="G377" s="42"/>
      <c r="H377" s="38">
        <v>378.27125000000001</v>
      </c>
      <c r="I377" s="38">
        <v>1286.1222500000003</v>
      </c>
      <c r="J377" s="38">
        <v>2193.9732500000005</v>
      </c>
      <c r="K377" s="38">
        <v>3101.8242500000006</v>
      </c>
      <c r="L377" s="38">
        <v>4009.6752500000007</v>
      </c>
      <c r="M377" s="38">
        <f t="shared" si="529"/>
        <v>4917.5262500000008</v>
      </c>
      <c r="N377" s="40">
        <v>17249.169000000002</v>
      </c>
      <c r="O377" s="41">
        <v>75.654250000000005</v>
      </c>
      <c r="P377" s="40">
        <v>75.654250000000005</v>
      </c>
      <c r="Q377" s="40">
        <v>75.654250000000005</v>
      </c>
      <c r="R377" s="40">
        <v>75.654250000000005</v>
      </c>
      <c r="S377" s="40">
        <v>75.654250000000005</v>
      </c>
      <c r="T377" s="40">
        <v>75.654250000000005</v>
      </c>
      <c r="U377" s="40">
        <v>75.654250000000005</v>
      </c>
      <c r="V377" s="40">
        <v>75.654250000000005</v>
      </c>
      <c r="W377" s="40">
        <v>75.654250000000005</v>
      </c>
      <c r="X377" s="40">
        <v>75.654250000000005</v>
      </c>
      <c r="Y377" s="40">
        <v>75.654250000000005</v>
      </c>
      <c r="Z377" s="40">
        <v>75.654250000000005</v>
      </c>
      <c r="AA377" s="42">
        <v>5825.3772500000014</v>
      </c>
      <c r="AB377" s="42">
        <v>12331.642749999999</v>
      </c>
      <c r="AC377" s="40">
        <f>+($D$377*5%)/12</f>
        <v>75.654250000000005</v>
      </c>
      <c r="AD377" s="40">
        <f t="shared" ref="AD377:AN377" si="658">+($D$377*5%)/12</f>
        <v>75.654250000000005</v>
      </c>
      <c r="AE377" s="40">
        <f t="shared" si="658"/>
        <v>75.654250000000005</v>
      </c>
      <c r="AF377" s="40">
        <f t="shared" si="658"/>
        <v>75.654250000000005</v>
      </c>
      <c r="AG377" s="40">
        <f t="shared" si="658"/>
        <v>75.654250000000005</v>
      </c>
      <c r="AH377" s="40">
        <f t="shared" si="658"/>
        <v>75.654250000000005</v>
      </c>
      <c r="AI377" s="40">
        <f t="shared" si="658"/>
        <v>75.654250000000005</v>
      </c>
      <c r="AJ377" s="40">
        <f t="shared" si="658"/>
        <v>75.654250000000005</v>
      </c>
      <c r="AK377" s="40">
        <f t="shared" si="658"/>
        <v>75.654250000000005</v>
      </c>
      <c r="AL377" s="40">
        <f t="shared" si="658"/>
        <v>75.654250000000005</v>
      </c>
      <c r="AM377" s="40">
        <f t="shared" si="658"/>
        <v>75.654250000000005</v>
      </c>
      <c r="AN377" s="40">
        <f t="shared" si="658"/>
        <v>75.654250000000005</v>
      </c>
      <c r="AO377" s="44">
        <f t="shared" si="637"/>
        <v>6733.2282500000019</v>
      </c>
      <c r="AP377" s="44">
        <f t="shared" si="638"/>
        <v>11423.791749999999</v>
      </c>
      <c r="AQ377" s="44">
        <f>+($D$377*5%)/12</f>
        <v>75.654250000000005</v>
      </c>
      <c r="AR377" s="44">
        <f t="shared" ref="AR377:BB377" si="659">+($D$377*5%)/12</f>
        <v>75.654250000000005</v>
      </c>
      <c r="AS377" s="44">
        <f t="shared" si="659"/>
        <v>75.654250000000005</v>
      </c>
      <c r="AT377" s="44">
        <f t="shared" si="659"/>
        <v>75.654250000000005</v>
      </c>
      <c r="AU377" s="44">
        <f t="shared" si="659"/>
        <v>75.654250000000005</v>
      </c>
      <c r="AV377" s="44">
        <f t="shared" si="659"/>
        <v>75.654250000000005</v>
      </c>
      <c r="AW377" s="44">
        <f t="shared" si="659"/>
        <v>75.654250000000005</v>
      </c>
      <c r="AX377" s="44">
        <f t="shared" si="659"/>
        <v>75.654250000000005</v>
      </c>
      <c r="AY377" s="44">
        <f t="shared" si="659"/>
        <v>75.654250000000005</v>
      </c>
      <c r="AZ377" s="44">
        <f t="shared" si="659"/>
        <v>75.654250000000005</v>
      </c>
      <c r="BA377" s="44">
        <f t="shared" si="659"/>
        <v>75.654250000000005</v>
      </c>
      <c r="BB377" s="44">
        <f t="shared" si="659"/>
        <v>75.654250000000005</v>
      </c>
      <c r="BC377" s="44">
        <f t="shared" si="642"/>
        <v>7641.0792500000025</v>
      </c>
      <c r="BD377" s="146">
        <f t="shared" si="643"/>
        <v>10515.940749999998</v>
      </c>
    </row>
    <row r="378" spans="1:56" outlineLevel="1" x14ac:dyDescent="0.25">
      <c r="A378" s="34">
        <v>40023</v>
      </c>
      <c r="B378" s="35" t="s">
        <v>531</v>
      </c>
      <c r="C378" s="36" t="s">
        <v>532</v>
      </c>
      <c r="D378" s="38">
        <v>9000</v>
      </c>
      <c r="E378" s="42"/>
      <c r="F378" s="42"/>
      <c r="G378" s="42"/>
      <c r="H378" s="38">
        <v>187.5</v>
      </c>
      <c r="I378" s="38">
        <v>637.5</v>
      </c>
      <c r="J378" s="38">
        <v>1087.5</v>
      </c>
      <c r="K378" s="38">
        <v>1537.5</v>
      </c>
      <c r="L378" s="38">
        <v>1987.5</v>
      </c>
      <c r="M378" s="38">
        <f t="shared" si="529"/>
        <v>2437.5</v>
      </c>
      <c r="N378" s="40">
        <v>8550</v>
      </c>
      <c r="O378" s="41">
        <v>37.5</v>
      </c>
      <c r="P378" s="40">
        <v>37.5</v>
      </c>
      <c r="Q378" s="40">
        <v>37.5</v>
      </c>
      <c r="R378" s="40">
        <v>37.5</v>
      </c>
      <c r="S378" s="40">
        <v>37.5</v>
      </c>
      <c r="T378" s="40">
        <v>37.5</v>
      </c>
      <c r="U378" s="40">
        <v>37.5</v>
      </c>
      <c r="V378" s="40">
        <v>37.5</v>
      </c>
      <c r="W378" s="40">
        <v>37.5</v>
      </c>
      <c r="X378" s="40">
        <v>37.5</v>
      </c>
      <c r="Y378" s="40">
        <v>37.5</v>
      </c>
      <c r="Z378" s="40">
        <v>37.5</v>
      </c>
      <c r="AA378" s="42">
        <v>2887.5</v>
      </c>
      <c r="AB378" s="42">
        <v>6112.5</v>
      </c>
      <c r="AC378" s="40">
        <f>+($D$378*5%)/12</f>
        <v>37.5</v>
      </c>
      <c r="AD378" s="40">
        <f t="shared" ref="AD378:AN378" si="660">+($D$378*5%)/12</f>
        <v>37.5</v>
      </c>
      <c r="AE378" s="40">
        <f t="shared" si="660"/>
        <v>37.5</v>
      </c>
      <c r="AF378" s="40">
        <f t="shared" si="660"/>
        <v>37.5</v>
      </c>
      <c r="AG378" s="40">
        <f t="shared" si="660"/>
        <v>37.5</v>
      </c>
      <c r="AH378" s="40">
        <f t="shared" si="660"/>
        <v>37.5</v>
      </c>
      <c r="AI378" s="40">
        <f t="shared" si="660"/>
        <v>37.5</v>
      </c>
      <c r="AJ378" s="40">
        <f t="shared" si="660"/>
        <v>37.5</v>
      </c>
      <c r="AK378" s="40">
        <f t="shared" si="660"/>
        <v>37.5</v>
      </c>
      <c r="AL378" s="40">
        <f t="shared" si="660"/>
        <v>37.5</v>
      </c>
      <c r="AM378" s="40">
        <f t="shared" si="660"/>
        <v>37.5</v>
      </c>
      <c r="AN378" s="40">
        <f t="shared" si="660"/>
        <v>37.5</v>
      </c>
      <c r="AO378" s="44">
        <f t="shared" si="637"/>
        <v>3337.5</v>
      </c>
      <c r="AP378" s="44">
        <f t="shared" si="638"/>
        <v>5662.5</v>
      </c>
      <c r="AQ378" s="44">
        <f>+($D$378*5%)/12</f>
        <v>37.5</v>
      </c>
      <c r="AR378" s="44">
        <f t="shared" ref="AR378:BB378" si="661">+($D$378*5%)/12</f>
        <v>37.5</v>
      </c>
      <c r="AS378" s="44">
        <f t="shared" si="661"/>
        <v>37.5</v>
      </c>
      <c r="AT378" s="44">
        <f t="shared" si="661"/>
        <v>37.5</v>
      </c>
      <c r="AU378" s="44">
        <f t="shared" si="661"/>
        <v>37.5</v>
      </c>
      <c r="AV378" s="44">
        <f t="shared" si="661"/>
        <v>37.5</v>
      </c>
      <c r="AW378" s="44">
        <f t="shared" si="661"/>
        <v>37.5</v>
      </c>
      <c r="AX378" s="44">
        <f t="shared" si="661"/>
        <v>37.5</v>
      </c>
      <c r="AY378" s="44">
        <f t="shared" si="661"/>
        <v>37.5</v>
      </c>
      <c r="AZ378" s="44">
        <f t="shared" si="661"/>
        <v>37.5</v>
      </c>
      <c r="BA378" s="44">
        <f t="shared" si="661"/>
        <v>37.5</v>
      </c>
      <c r="BB378" s="44">
        <f t="shared" si="661"/>
        <v>37.5</v>
      </c>
      <c r="BC378" s="44">
        <f t="shared" si="642"/>
        <v>3787.5</v>
      </c>
      <c r="BD378" s="146">
        <f t="shared" si="643"/>
        <v>5212.5</v>
      </c>
    </row>
    <row r="379" spans="1:56" outlineLevel="1" x14ac:dyDescent="0.25">
      <c r="A379" s="34">
        <v>40023</v>
      </c>
      <c r="B379" s="35" t="s">
        <v>533</v>
      </c>
      <c r="C379" s="36" t="s">
        <v>534</v>
      </c>
      <c r="D379" s="38">
        <v>12306</v>
      </c>
      <c r="E379" s="42"/>
      <c r="F379" s="42"/>
      <c r="G379" s="42"/>
      <c r="H379" s="38">
        <v>256.375</v>
      </c>
      <c r="I379" s="38">
        <v>871.67499999999984</v>
      </c>
      <c r="J379" s="38">
        <v>1486.9749999999997</v>
      </c>
      <c r="K379" s="38">
        <v>2102.2749999999996</v>
      </c>
      <c r="L379" s="38">
        <v>2717.5749999999994</v>
      </c>
      <c r="M379" s="38">
        <f t="shared" ref="M379:M442" si="662">+L379+SUM(O379:Z379)</f>
        <v>3332.8749999999991</v>
      </c>
      <c r="N379" s="40">
        <v>11690.7</v>
      </c>
      <c r="O379" s="41">
        <v>51.275000000000006</v>
      </c>
      <c r="P379" s="40">
        <v>51.275000000000006</v>
      </c>
      <c r="Q379" s="40">
        <v>51.275000000000006</v>
      </c>
      <c r="R379" s="40">
        <v>51.275000000000006</v>
      </c>
      <c r="S379" s="40">
        <v>51.275000000000006</v>
      </c>
      <c r="T379" s="40">
        <v>51.275000000000006</v>
      </c>
      <c r="U379" s="40">
        <v>51.275000000000006</v>
      </c>
      <c r="V379" s="40">
        <v>51.275000000000006</v>
      </c>
      <c r="W379" s="40">
        <v>51.275000000000006</v>
      </c>
      <c r="X379" s="40">
        <v>51.275000000000006</v>
      </c>
      <c r="Y379" s="40">
        <v>51.275000000000006</v>
      </c>
      <c r="Z379" s="40">
        <v>51.275000000000006</v>
      </c>
      <c r="AA379" s="42">
        <v>3948.1749999999988</v>
      </c>
      <c r="AB379" s="42">
        <v>8357.8250000000007</v>
      </c>
      <c r="AC379" s="40">
        <f>+($D$379*5%)/12</f>
        <v>51.275000000000006</v>
      </c>
      <c r="AD379" s="40">
        <f t="shared" ref="AD379:AN379" si="663">+($D$379*5%)/12</f>
        <v>51.275000000000006</v>
      </c>
      <c r="AE379" s="40">
        <f t="shared" si="663"/>
        <v>51.275000000000006</v>
      </c>
      <c r="AF379" s="40">
        <f t="shared" si="663"/>
        <v>51.275000000000006</v>
      </c>
      <c r="AG379" s="40">
        <f t="shared" si="663"/>
        <v>51.275000000000006</v>
      </c>
      <c r="AH379" s="40">
        <f t="shared" si="663"/>
        <v>51.275000000000006</v>
      </c>
      <c r="AI379" s="40">
        <f t="shared" si="663"/>
        <v>51.275000000000006</v>
      </c>
      <c r="AJ379" s="40">
        <f t="shared" si="663"/>
        <v>51.275000000000006</v>
      </c>
      <c r="AK379" s="40">
        <f t="shared" si="663"/>
        <v>51.275000000000006</v>
      </c>
      <c r="AL379" s="40">
        <f t="shared" si="663"/>
        <v>51.275000000000006</v>
      </c>
      <c r="AM379" s="40">
        <f t="shared" si="663"/>
        <v>51.275000000000006</v>
      </c>
      <c r="AN379" s="40">
        <f t="shared" si="663"/>
        <v>51.275000000000006</v>
      </c>
      <c r="AO379" s="44">
        <f t="shared" si="637"/>
        <v>4563.4749999999985</v>
      </c>
      <c r="AP379" s="44">
        <f t="shared" si="638"/>
        <v>7742.5250000000015</v>
      </c>
      <c r="AQ379" s="44">
        <f>+($D$379*5%)/12</f>
        <v>51.275000000000006</v>
      </c>
      <c r="AR379" s="44">
        <f t="shared" ref="AR379:BB379" si="664">+($D$379*5%)/12</f>
        <v>51.275000000000006</v>
      </c>
      <c r="AS379" s="44">
        <f t="shared" si="664"/>
        <v>51.275000000000006</v>
      </c>
      <c r="AT379" s="44">
        <f t="shared" si="664"/>
        <v>51.275000000000006</v>
      </c>
      <c r="AU379" s="44">
        <f t="shared" si="664"/>
        <v>51.275000000000006</v>
      </c>
      <c r="AV379" s="44">
        <f t="shared" si="664"/>
        <v>51.275000000000006</v>
      </c>
      <c r="AW379" s="44">
        <f t="shared" si="664"/>
        <v>51.275000000000006</v>
      </c>
      <c r="AX379" s="44">
        <f t="shared" si="664"/>
        <v>51.275000000000006</v>
      </c>
      <c r="AY379" s="44">
        <f t="shared" si="664"/>
        <v>51.275000000000006</v>
      </c>
      <c r="AZ379" s="44">
        <f t="shared" si="664"/>
        <v>51.275000000000006</v>
      </c>
      <c r="BA379" s="44">
        <f t="shared" si="664"/>
        <v>51.275000000000006</v>
      </c>
      <c r="BB379" s="44">
        <f t="shared" si="664"/>
        <v>51.275000000000006</v>
      </c>
      <c r="BC379" s="44">
        <f t="shared" si="642"/>
        <v>5178.7749999999987</v>
      </c>
      <c r="BD379" s="146">
        <f t="shared" si="643"/>
        <v>7127.2250000000013</v>
      </c>
    </row>
    <row r="380" spans="1:56" outlineLevel="1" x14ac:dyDescent="0.25">
      <c r="A380" s="34">
        <v>40035</v>
      </c>
      <c r="B380" s="35" t="s">
        <v>535</v>
      </c>
      <c r="C380" s="36" t="s">
        <v>536</v>
      </c>
      <c r="D380" s="38">
        <v>18157.02</v>
      </c>
      <c r="E380" s="42"/>
      <c r="F380" s="42"/>
      <c r="G380" s="42"/>
      <c r="H380" s="38">
        <v>302.61700000000002</v>
      </c>
      <c r="I380" s="38">
        <v>1210.4680000000003</v>
      </c>
      <c r="J380" s="38">
        <v>2118.3190000000004</v>
      </c>
      <c r="K380" s="38">
        <v>3026.1700000000005</v>
      </c>
      <c r="L380" s="38">
        <v>3934.0210000000006</v>
      </c>
      <c r="M380" s="38">
        <f t="shared" si="662"/>
        <v>4841.8720000000012</v>
      </c>
      <c r="N380" s="40">
        <v>17249.169000000002</v>
      </c>
      <c r="O380" s="41">
        <v>75.654250000000005</v>
      </c>
      <c r="P380" s="40">
        <v>75.654250000000005</v>
      </c>
      <c r="Q380" s="40">
        <v>75.654250000000005</v>
      </c>
      <c r="R380" s="40">
        <v>75.654250000000005</v>
      </c>
      <c r="S380" s="40">
        <v>75.654250000000005</v>
      </c>
      <c r="T380" s="40">
        <v>75.654250000000005</v>
      </c>
      <c r="U380" s="40">
        <v>75.654250000000005</v>
      </c>
      <c r="V380" s="40">
        <v>75.654250000000005</v>
      </c>
      <c r="W380" s="40">
        <v>75.654250000000005</v>
      </c>
      <c r="X380" s="40">
        <v>75.654250000000005</v>
      </c>
      <c r="Y380" s="40">
        <v>75.654250000000005</v>
      </c>
      <c r="Z380" s="40">
        <v>75.654250000000005</v>
      </c>
      <c r="AA380" s="42">
        <v>5749.7230000000018</v>
      </c>
      <c r="AB380" s="42">
        <v>12407.296999999999</v>
      </c>
      <c r="AC380" s="40">
        <f>+($D$380*5%)/12</f>
        <v>75.654250000000005</v>
      </c>
      <c r="AD380" s="40">
        <f t="shared" ref="AD380:AN380" si="665">+($D$380*5%)/12</f>
        <v>75.654250000000005</v>
      </c>
      <c r="AE380" s="40">
        <f t="shared" si="665"/>
        <v>75.654250000000005</v>
      </c>
      <c r="AF380" s="40">
        <f t="shared" si="665"/>
        <v>75.654250000000005</v>
      </c>
      <c r="AG380" s="40">
        <f t="shared" si="665"/>
        <v>75.654250000000005</v>
      </c>
      <c r="AH380" s="40">
        <f t="shared" si="665"/>
        <v>75.654250000000005</v>
      </c>
      <c r="AI380" s="40">
        <f t="shared" si="665"/>
        <v>75.654250000000005</v>
      </c>
      <c r="AJ380" s="40">
        <f t="shared" si="665"/>
        <v>75.654250000000005</v>
      </c>
      <c r="AK380" s="40">
        <f t="shared" si="665"/>
        <v>75.654250000000005</v>
      </c>
      <c r="AL380" s="40">
        <f t="shared" si="665"/>
        <v>75.654250000000005</v>
      </c>
      <c r="AM380" s="40">
        <f t="shared" si="665"/>
        <v>75.654250000000005</v>
      </c>
      <c r="AN380" s="40">
        <f t="shared" si="665"/>
        <v>75.654250000000005</v>
      </c>
      <c r="AO380" s="44">
        <f t="shared" si="637"/>
        <v>6657.5740000000023</v>
      </c>
      <c r="AP380" s="44">
        <f t="shared" si="638"/>
        <v>11499.445999999998</v>
      </c>
      <c r="AQ380" s="44">
        <f>+($D$380*5%)/12</f>
        <v>75.654250000000005</v>
      </c>
      <c r="AR380" s="44">
        <f t="shared" ref="AR380:BB380" si="666">+($D$380*5%)/12</f>
        <v>75.654250000000005</v>
      </c>
      <c r="AS380" s="44">
        <f t="shared" si="666"/>
        <v>75.654250000000005</v>
      </c>
      <c r="AT380" s="44">
        <f t="shared" si="666"/>
        <v>75.654250000000005</v>
      </c>
      <c r="AU380" s="44">
        <f t="shared" si="666"/>
        <v>75.654250000000005</v>
      </c>
      <c r="AV380" s="44">
        <f t="shared" si="666"/>
        <v>75.654250000000005</v>
      </c>
      <c r="AW380" s="44">
        <f t="shared" si="666"/>
        <v>75.654250000000005</v>
      </c>
      <c r="AX380" s="44">
        <f t="shared" si="666"/>
        <v>75.654250000000005</v>
      </c>
      <c r="AY380" s="44">
        <f t="shared" si="666"/>
        <v>75.654250000000005</v>
      </c>
      <c r="AZ380" s="44">
        <f t="shared" si="666"/>
        <v>75.654250000000005</v>
      </c>
      <c r="BA380" s="44">
        <f t="shared" si="666"/>
        <v>75.654250000000005</v>
      </c>
      <c r="BB380" s="44">
        <f t="shared" si="666"/>
        <v>75.654250000000005</v>
      </c>
      <c r="BC380" s="44">
        <f t="shared" si="642"/>
        <v>7565.4250000000029</v>
      </c>
      <c r="BD380" s="146">
        <f t="shared" si="643"/>
        <v>10591.594999999998</v>
      </c>
    </row>
    <row r="381" spans="1:56" outlineLevel="1" x14ac:dyDescent="0.25">
      <c r="A381" s="34">
        <v>40080</v>
      </c>
      <c r="B381" s="35" t="s">
        <v>537</v>
      </c>
      <c r="C381" s="36" t="s">
        <v>538</v>
      </c>
      <c r="D381" s="38">
        <v>18607.009999999998</v>
      </c>
      <c r="E381" s="42"/>
      <c r="F381" s="42"/>
      <c r="G381" s="42"/>
      <c r="H381" s="38">
        <v>232.587625</v>
      </c>
      <c r="I381" s="38">
        <v>1162.9381250000001</v>
      </c>
      <c r="J381" s="38">
        <v>2093.2886250000001</v>
      </c>
      <c r="K381" s="38">
        <v>3023.6391250000001</v>
      </c>
      <c r="L381" s="38">
        <v>3953.9896250000002</v>
      </c>
      <c r="M381" s="38">
        <f t="shared" si="662"/>
        <v>4884.3401250000006</v>
      </c>
      <c r="N381" s="40">
        <v>17676.659499999998</v>
      </c>
      <c r="O381" s="41">
        <v>77.52920833333333</v>
      </c>
      <c r="P381" s="40">
        <v>77.52920833333333</v>
      </c>
      <c r="Q381" s="40">
        <v>77.52920833333333</v>
      </c>
      <c r="R381" s="40">
        <v>77.52920833333333</v>
      </c>
      <c r="S381" s="40">
        <v>77.52920833333333</v>
      </c>
      <c r="T381" s="40">
        <v>77.52920833333333</v>
      </c>
      <c r="U381" s="40">
        <v>77.52920833333333</v>
      </c>
      <c r="V381" s="40">
        <v>77.52920833333333</v>
      </c>
      <c r="W381" s="40">
        <v>77.52920833333333</v>
      </c>
      <c r="X381" s="40">
        <v>77.52920833333333</v>
      </c>
      <c r="Y381" s="40">
        <v>77.52920833333333</v>
      </c>
      <c r="Z381" s="40">
        <v>77.52920833333333</v>
      </c>
      <c r="AA381" s="42">
        <v>5814.6906250000011</v>
      </c>
      <c r="AB381" s="42">
        <v>12792.319374999997</v>
      </c>
      <c r="AC381" s="40">
        <f>+($D$381*5%)/12</f>
        <v>77.52920833333333</v>
      </c>
      <c r="AD381" s="40">
        <f t="shared" ref="AD381:AN381" si="667">+($D$381*5%)/12</f>
        <v>77.52920833333333</v>
      </c>
      <c r="AE381" s="40">
        <f t="shared" si="667"/>
        <v>77.52920833333333</v>
      </c>
      <c r="AF381" s="40">
        <f t="shared" si="667"/>
        <v>77.52920833333333</v>
      </c>
      <c r="AG381" s="40">
        <f t="shared" si="667"/>
        <v>77.52920833333333</v>
      </c>
      <c r="AH381" s="40">
        <f t="shared" si="667"/>
        <v>77.52920833333333</v>
      </c>
      <c r="AI381" s="40">
        <f t="shared" si="667"/>
        <v>77.52920833333333</v>
      </c>
      <c r="AJ381" s="40">
        <f t="shared" si="667"/>
        <v>77.52920833333333</v>
      </c>
      <c r="AK381" s="40">
        <f t="shared" si="667"/>
        <v>77.52920833333333</v>
      </c>
      <c r="AL381" s="40">
        <f t="shared" si="667"/>
        <v>77.52920833333333</v>
      </c>
      <c r="AM381" s="40">
        <f t="shared" si="667"/>
        <v>77.52920833333333</v>
      </c>
      <c r="AN381" s="40">
        <f t="shared" si="667"/>
        <v>77.52920833333333</v>
      </c>
      <c r="AO381" s="44">
        <f t="shared" si="637"/>
        <v>6745.0411250000016</v>
      </c>
      <c r="AP381" s="44">
        <f t="shared" si="638"/>
        <v>11861.968874999997</v>
      </c>
      <c r="AQ381" s="44">
        <f>+($D$381*5%)/12</f>
        <v>77.52920833333333</v>
      </c>
      <c r="AR381" s="44">
        <f t="shared" ref="AR381:BB381" si="668">+($D$381*5%)/12</f>
        <v>77.52920833333333</v>
      </c>
      <c r="AS381" s="44">
        <f t="shared" si="668"/>
        <v>77.52920833333333</v>
      </c>
      <c r="AT381" s="44">
        <f t="shared" si="668"/>
        <v>77.52920833333333</v>
      </c>
      <c r="AU381" s="44">
        <f t="shared" si="668"/>
        <v>77.52920833333333</v>
      </c>
      <c r="AV381" s="44">
        <f t="shared" si="668"/>
        <v>77.52920833333333</v>
      </c>
      <c r="AW381" s="44">
        <f t="shared" si="668"/>
        <v>77.52920833333333</v>
      </c>
      <c r="AX381" s="44">
        <f t="shared" si="668"/>
        <v>77.52920833333333</v>
      </c>
      <c r="AY381" s="44">
        <f t="shared" si="668"/>
        <v>77.52920833333333</v>
      </c>
      <c r="AZ381" s="44">
        <f t="shared" si="668"/>
        <v>77.52920833333333</v>
      </c>
      <c r="BA381" s="44">
        <f t="shared" si="668"/>
        <v>77.52920833333333</v>
      </c>
      <c r="BB381" s="44">
        <f t="shared" si="668"/>
        <v>77.52920833333333</v>
      </c>
      <c r="BC381" s="44">
        <f t="shared" si="642"/>
        <v>7675.391625000002</v>
      </c>
      <c r="BD381" s="146">
        <f t="shared" si="643"/>
        <v>10931.618374999996</v>
      </c>
    </row>
    <row r="382" spans="1:56" outlineLevel="1" x14ac:dyDescent="0.25">
      <c r="A382" s="34">
        <v>40117</v>
      </c>
      <c r="B382" s="35" t="s">
        <v>539</v>
      </c>
      <c r="C382" s="36" t="s">
        <v>540</v>
      </c>
      <c r="D382" s="38">
        <v>22467.45</v>
      </c>
      <c r="E382" s="42"/>
      <c r="F382" s="42"/>
      <c r="G382" s="42"/>
      <c r="H382" s="38">
        <v>187.22874999999999</v>
      </c>
      <c r="I382" s="38">
        <v>1310.6012500000002</v>
      </c>
      <c r="J382" s="38">
        <v>2433.9737500000001</v>
      </c>
      <c r="K382" s="38">
        <v>3557.3462500000005</v>
      </c>
      <c r="L382" s="38">
        <v>4680.7187500000009</v>
      </c>
      <c r="M382" s="38">
        <f t="shared" si="662"/>
        <v>5804.0912500000013</v>
      </c>
      <c r="N382" s="40">
        <v>21344.077499999999</v>
      </c>
      <c r="O382" s="41">
        <v>93.61437500000001</v>
      </c>
      <c r="P382" s="40">
        <v>93.61437500000001</v>
      </c>
      <c r="Q382" s="40">
        <v>93.61437500000001</v>
      </c>
      <c r="R382" s="40">
        <v>93.61437500000001</v>
      </c>
      <c r="S382" s="40">
        <v>93.61437500000001</v>
      </c>
      <c r="T382" s="40">
        <v>93.61437500000001</v>
      </c>
      <c r="U382" s="40">
        <v>93.61437500000001</v>
      </c>
      <c r="V382" s="40">
        <v>93.61437500000001</v>
      </c>
      <c r="W382" s="40">
        <v>93.61437500000001</v>
      </c>
      <c r="X382" s="40">
        <v>93.61437500000001</v>
      </c>
      <c r="Y382" s="40">
        <v>93.61437500000001</v>
      </c>
      <c r="Z382" s="40">
        <v>93.61437500000001</v>
      </c>
      <c r="AA382" s="42">
        <v>6927.4637500000017</v>
      </c>
      <c r="AB382" s="42">
        <v>15539.986249999998</v>
      </c>
      <c r="AC382" s="40">
        <f>+($D$382*5%)/12</f>
        <v>93.61437500000001</v>
      </c>
      <c r="AD382" s="40">
        <f t="shared" ref="AD382:AN382" si="669">+($D$382*5%)/12</f>
        <v>93.61437500000001</v>
      </c>
      <c r="AE382" s="40">
        <f t="shared" si="669"/>
        <v>93.61437500000001</v>
      </c>
      <c r="AF382" s="40">
        <f t="shared" si="669"/>
        <v>93.61437500000001</v>
      </c>
      <c r="AG382" s="40">
        <f t="shared" si="669"/>
        <v>93.61437500000001</v>
      </c>
      <c r="AH382" s="40">
        <f t="shared" si="669"/>
        <v>93.61437500000001</v>
      </c>
      <c r="AI382" s="40">
        <f t="shared" si="669"/>
        <v>93.61437500000001</v>
      </c>
      <c r="AJ382" s="40">
        <f t="shared" si="669"/>
        <v>93.61437500000001</v>
      </c>
      <c r="AK382" s="40">
        <f t="shared" si="669"/>
        <v>93.61437500000001</v>
      </c>
      <c r="AL382" s="40">
        <f t="shared" si="669"/>
        <v>93.61437500000001</v>
      </c>
      <c r="AM382" s="40">
        <f t="shared" si="669"/>
        <v>93.61437500000001</v>
      </c>
      <c r="AN382" s="40">
        <f t="shared" si="669"/>
        <v>93.61437500000001</v>
      </c>
      <c r="AO382" s="44">
        <f t="shared" si="637"/>
        <v>8050.8362500000021</v>
      </c>
      <c r="AP382" s="44">
        <f t="shared" si="638"/>
        <v>14416.613749999999</v>
      </c>
      <c r="AQ382" s="44">
        <f>+($D$382*5%)/12</f>
        <v>93.61437500000001</v>
      </c>
      <c r="AR382" s="44">
        <f t="shared" ref="AR382:BB382" si="670">+($D$382*5%)/12</f>
        <v>93.61437500000001</v>
      </c>
      <c r="AS382" s="44">
        <f t="shared" si="670"/>
        <v>93.61437500000001</v>
      </c>
      <c r="AT382" s="44">
        <f t="shared" si="670"/>
        <v>93.61437500000001</v>
      </c>
      <c r="AU382" s="44">
        <f t="shared" si="670"/>
        <v>93.61437500000001</v>
      </c>
      <c r="AV382" s="44">
        <f t="shared" si="670"/>
        <v>93.61437500000001</v>
      </c>
      <c r="AW382" s="44">
        <f t="shared" si="670"/>
        <v>93.61437500000001</v>
      </c>
      <c r="AX382" s="44">
        <f t="shared" si="670"/>
        <v>93.61437500000001</v>
      </c>
      <c r="AY382" s="44">
        <f t="shared" si="670"/>
        <v>93.61437500000001</v>
      </c>
      <c r="AZ382" s="44">
        <f t="shared" si="670"/>
        <v>93.61437500000001</v>
      </c>
      <c r="BA382" s="44">
        <f t="shared" si="670"/>
        <v>93.61437500000001</v>
      </c>
      <c r="BB382" s="44">
        <f t="shared" si="670"/>
        <v>93.61437500000001</v>
      </c>
      <c r="BC382" s="44">
        <f t="shared" si="642"/>
        <v>9174.2087500000016</v>
      </c>
      <c r="BD382" s="146">
        <f t="shared" si="643"/>
        <v>13293.241249999999</v>
      </c>
    </row>
    <row r="383" spans="1:56" outlineLevel="1" x14ac:dyDescent="0.25">
      <c r="A383" s="34">
        <v>40126</v>
      </c>
      <c r="B383" s="35" t="s">
        <v>541</v>
      </c>
      <c r="C383" s="36" t="s">
        <v>542</v>
      </c>
      <c r="D383" s="38">
        <v>61916</v>
      </c>
      <c r="E383" s="42"/>
      <c r="F383" s="42"/>
      <c r="G383" s="42"/>
      <c r="H383" s="38">
        <v>257.98333333333335</v>
      </c>
      <c r="I383" s="38">
        <v>3353.7833333333347</v>
      </c>
      <c r="J383" s="38">
        <v>6449.5833333333358</v>
      </c>
      <c r="K383" s="38">
        <v>9545.3833333333369</v>
      </c>
      <c r="L383" s="38">
        <v>12641.183333333338</v>
      </c>
      <c r="M383" s="38">
        <f t="shared" si="662"/>
        <v>15736.983333333339</v>
      </c>
      <c r="N383" s="40">
        <v>58820.2</v>
      </c>
      <c r="O383" s="41">
        <v>257.98333333333335</v>
      </c>
      <c r="P383" s="40">
        <v>257.98333333333335</v>
      </c>
      <c r="Q383" s="40">
        <v>257.98333333333335</v>
      </c>
      <c r="R383" s="40">
        <v>257.98333333333335</v>
      </c>
      <c r="S383" s="40">
        <v>257.98333333333335</v>
      </c>
      <c r="T383" s="40">
        <v>257.98333333333335</v>
      </c>
      <c r="U383" s="40">
        <v>257.98333333333335</v>
      </c>
      <c r="V383" s="40">
        <v>257.98333333333335</v>
      </c>
      <c r="W383" s="40">
        <v>257.98333333333335</v>
      </c>
      <c r="X383" s="40">
        <v>257.98333333333335</v>
      </c>
      <c r="Y383" s="40">
        <v>257.98333333333335</v>
      </c>
      <c r="Z383" s="40">
        <v>257.98333333333335</v>
      </c>
      <c r="AA383" s="42">
        <v>18832.78333333334</v>
      </c>
      <c r="AB383" s="42">
        <v>43083.21666666666</v>
      </c>
      <c r="AC383" s="40">
        <f>+($D$383*5%)/12</f>
        <v>257.98333333333335</v>
      </c>
      <c r="AD383" s="40">
        <f t="shared" ref="AD383:AN383" si="671">+($D$383*5%)/12</f>
        <v>257.98333333333335</v>
      </c>
      <c r="AE383" s="40">
        <f t="shared" si="671"/>
        <v>257.98333333333335</v>
      </c>
      <c r="AF383" s="40">
        <f t="shared" si="671"/>
        <v>257.98333333333335</v>
      </c>
      <c r="AG383" s="40">
        <f t="shared" si="671"/>
        <v>257.98333333333335</v>
      </c>
      <c r="AH383" s="40">
        <f t="shared" si="671"/>
        <v>257.98333333333335</v>
      </c>
      <c r="AI383" s="40">
        <f t="shared" si="671"/>
        <v>257.98333333333335</v>
      </c>
      <c r="AJ383" s="40">
        <f t="shared" si="671"/>
        <v>257.98333333333335</v>
      </c>
      <c r="AK383" s="40">
        <f t="shared" si="671"/>
        <v>257.98333333333335</v>
      </c>
      <c r="AL383" s="40">
        <f t="shared" si="671"/>
        <v>257.98333333333335</v>
      </c>
      <c r="AM383" s="40">
        <f t="shared" si="671"/>
        <v>257.98333333333335</v>
      </c>
      <c r="AN383" s="40">
        <f t="shared" si="671"/>
        <v>257.98333333333335</v>
      </c>
      <c r="AO383" s="44">
        <f t="shared" si="637"/>
        <v>21928.583333333343</v>
      </c>
      <c r="AP383" s="44">
        <f t="shared" si="638"/>
        <v>39987.416666666657</v>
      </c>
      <c r="AQ383" s="44">
        <f>+($D$383*5%)/12</f>
        <v>257.98333333333335</v>
      </c>
      <c r="AR383" s="44">
        <f t="shared" ref="AR383:BB383" si="672">+($D$383*5%)/12</f>
        <v>257.98333333333335</v>
      </c>
      <c r="AS383" s="44">
        <f t="shared" si="672"/>
        <v>257.98333333333335</v>
      </c>
      <c r="AT383" s="44">
        <f t="shared" si="672"/>
        <v>257.98333333333335</v>
      </c>
      <c r="AU383" s="44">
        <f t="shared" si="672"/>
        <v>257.98333333333335</v>
      </c>
      <c r="AV383" s="44">
        <f t="shared" si="672"/>
        <v>257.98333333333335</v>
      </c>
      <c r="AW383" s="44">
        <f t="shared" si="672"/>
        <v>257.98333333333335</v>
      </c>
      <c r="AX383" s="44">
        <f t="shared" si="672"/>
        <v>257.98333333333335</v>
      </c>
      <c r="AY383" s="44">
        <f t="shared" si="672"/>
        <v>257.98333333333335</v>
      </c>
      <c r="AZ383" s="44">
        <f t="shared" si="672"/>
        <v>257.98333333333335</v>
      </c>
      <c r="BA383" s="44">
        <f t="shared" si="672"/>
        <v>257.98333333333335</v>
      </c>
      <c r="BB383" s="44">
        <f t="shared" si="672"/>
        <v>257.98333333333335</v>
      </c>
      <c r="BC383" s="44">
        <f t="shared" si="642"/>
        <v>25024.383333333346</v>
      </c>
      <c r="BD383" s="146">
        <f t="shared" si="643"/>
        <v>36891.616666666654</v>
      </c>
    </row>
    <row r="384" spans="1:56" outlineLevel="1" x14ac:dyDescent="0.25">
      <c r="A384" s="34">
        <v>40127</v>
      </c>
      <c r="B384" s="35" t="s">
        <v>543</v>
      </c>
      <c r="C384" s="36" t="s">
        <v>544</v>
      </c>
      <c r="D384" s="38">
        <v>2955.66</v>
      </c>
      <c r="E384" s="42"/>
      <c r="F384" s="42"/>
      <c r="G384" s="42"/>
      <c r="H384" s="38">
        <v>12.315249999999999</v>
      </c>
      <c r="I384" s="38">
        <v>160.09824999999995</v>
      </c>
      <c r="J384" s="38">
        <v>307.88124999999991</v>
      </c>
      <c r="K384" s="38">
        <v>455.66424999999987</v>
      </c>
      <c r="L384" s="38">
        <v>603.44724999999983</v>
      </c>
      <c r="M384" s="38">
        <f t="shared" si="662"/>
        <v>751.23024999999984</v>
      </c>
      <c r="N384" s="40">
        <v>2807.877</v>
      </c>
      <c r="O384" s="41">
        <v>12.315249999999999</v>
      </c>
      <c r="P384" s="40">
        <v>12.315249999999999</v>
      </c>
      <c r="Q384" s="40">
        <v>12.315249999999999</v>
      </c>
      <c r="R384" s="40">
        <v>12.315249999999999</v>
      </c>
      <c r="S384" s="40">
        <v>12.315249999999999</v>
      </c>
      <c r="T384" s="40">
        <v>12.315249999999999</v>
      </c>
      <c r="U384" s="40">
        <v>12.315249999999999</v>
      </c>
      <c r="V384" s="40">
        <v>12.315249999999999</v>
      </c>
      <c r="W384" s="40">
        <v>12.315249999999999</v>
      </c>
      <c r="X384" s="40">
        <v>12.315249999999999</v>
      </c>
      <c r="Y384" s="40">
        <v>12.315249999999999</v>
      </c>
      <c r="Z384" s="40">
        <v>12.315249999999999</v>
      </c>
      <c r="AA384" s="42">
        <v>899.01324999999974</v>
      </c>
      <c r="AB384" s="42">
        <v>2056.6467499999999</v>
      </c>
      <c r="AC384" s="40">
        <f>+($D$384*5%)/12</f>
        <v>12.315249999999999</v>
      </c>
      <c r="AD384" s="40">
        <f t="shared" ref="AD384:AN384" si="673">+($D$384*5%)/12</f>
        <v>12.315249999999999</v>
      </c>
      <c r="AE384" s="40">
        <f t="shared" si="673"/>
        <v>12.315249999999999</v>
      </c>
      <c r="AF384" s="40">
        <f t="shared" si="673"/>
        <v>12.315249999999999</v>
      </c>
      <c r="AG384" s="40">
        <f t="shared" si="673"/>
        <v>12.315249999999999</v>
      </c>
      <c r="AH384" s="40">
        <f t="shared" si="673"/>
        <v>12.315249999999999</v>
      </c>
      <c r="AI384" s="40">
        <f t="shared" si="673"/>
        <v>12.315249999999999</v>
      </c>
      <c r="AJ384" s="40">
        <f t="shared" si="673"/>
        <v>12.315249999999999</v>
      </c>
      <c r="AK384" s="40">
        <f t="shared" si="673"/>
        <v>12.315249999999999</v>
      </c>
      <c r="AL384" s="40">
        <f t="shared" si="673"/>
        <v>12.315249999999999</v>
      </c>
      <c r="AM384" s="40">
        <f t="shared" si="673"/>
        <v>12.315249999999999</v>
      </c>
      <c r="AN384" s="40">
        <f t="shared" si="673"/>
        <v>12.315249999999999</v>
      </c>
      <c r="AO384" s="44">
        <f t="shared" si="637"/>
        <v>1046.7962499999996</v>
      </c>
      <c r="AP384" s="44">
        <f t="shared" si="638"/>
        <v>1908.8637500000002</v>
      </c>
      <c r="AQ384" s="44">
        <f>+($D$384*5%)/12</f>
        <v>12.315249999999999</v>
      </c>
      <c r="AR384" s="44">
        <f t="shared" ref="AR384:BB384" si="674">+($D$384*5%)/12</f>
        <v>12.315249999999999</v>
      </c>
      <c r="AS384" s="44">
        <f t="shared" si="674"/>
        <v>12.315249999999999</v>
      </c>
      <c r="AT384" s="44">
        <f t="shared" si="674"/>
        <v>12.315249999999999</v>
      </c>
      <c r="AU384" s="44">
        <f t="shared" si="674"/>
        <v>12.315249999999999</v>
      </c>
      <c r="AV384" s="44">
        <f t="shared" si="674"/>
        <v>12.315249999999999</v>
      </c>
      <c r="AW384" s="44">
        <f t="shared" si="674"/>
        <v>12.315249999999999</v>
      </c>
      <c r="AX384" s="44">
        <f t="shared" si="674"/>
        <v>12.315249999999999</v>
      </c>
      <c r="AY384" s="44">
        <f t="shared" si="674"/>
        <v>12.315249999999999</v>
      </c>
      <c r="AZ384" s="44">
        <f t="shared" si="674"/>
        <v>12.315249999999999</v>
      </c>
      <c r="BA384" s="44">
        <f t="shared" si="674"/>
        <v>12.315249999999999</v>
      </c>
      <c r="BB384" s="44">
        <f t="shared" si="674"/>
        <v>12.315249999999999</v>
      </c>
      <c r="BC384" s="44">
        <f t="shared" si="642"/>
        <v>1194.5792499999995</v>
      </c>
      <c r="BD384" s="146">
        <f t="shared" si="643"/>
        <v>1761.0807500000003</v>
      </c>
    </row>
    <row r="385" spans="1:56" outlineLevel="1" x14ac:dyDescent="0.25">
      <c r="A385" s="34">
        <v>40137</v>
      </c>
      <c r="B385" s="35" t="s">
        <v>545</v>
      </c>
      <c r="C385" s="36" t="s">
        <v>546</v>
      </c>
      <c r="D385" s="38">
        <v>25044.3</v>
      </c>
      <c r="E385" s="42"/>
      <c r="F385" s="42"/>
      <c r="G385" s="42"/>
      <c r="H385" s="38">
        <v>104.35124999999999</v>
      </c>
      <c r="I385" s="38">
        <v>1356.5662500000001</v>
      </c>
      <c r="J385" s="38">
        <v>2608.78125</v>
      </c>
      <c r="K385" s="38">
        <v>3860.9962500000001</v>
      </c>
      <c r="L385" s="38">
        <v>5113.2112500000003</v>
      </c>
      <c r="M385" s="38">
        <f t="shared" si="662"/>
        <v>6365.4262500000004</v>
      </c>
      <c r="N385" s="40">
        <v>23792.084999999999</v>
      </c>
      <c r="O385" s="41">
        <v>104.35125000000001</v>
      </c>
      <c r="P385" s="40">
        <v>104.35125000000001</v>
      </c>
      <c r="Q385" s="40">
        <v>104.35125000000001</v>
      </c>
      <c r="R385" s="40">
        <v>104.35125000000001</v>
      </c>
      <c r="S385" s="40">
        <v>104.35125000000001</v>
      </c>
      <c r="T385" s="40">
        <v>104.35125000000001</v>
      </c>
      <c r="U385" s="40">
        <v>104.35125000000001</v>
      </c>
      <c r="V385" s="40">
        <v>104.35125000000001</v>
      </c>
      <c r="W385" s="40">
        <v>104.35125000000001</v>
      </c>
      <c r="X385" s="40">
        <v>104.35125000000001</v>
      </c>
      <c r="Y385" s="40">
        <v>104.35125000000001</v>
      </c>
      <c r="Z385" s="40">
        <v>104.35125000000001</v>
      </c>
      <c r="AA385" s="42">
        <v>7617.6412500000006</v>
      </c>
      <c r="AB385" s="42">
        <v>17426.658749999999</v>
      </c>
      <c r="AC385" s="40">
        <f>+($D$385*5%)/12</f>
        <v>104.35125000000001</v>
      </c>
      <c r="AD385" s="40">
        <f t="shared" ref="AD385:AN385" si="675">+($D$385*5%)/12</f>
        <v>104.35125000000001</v>
      </c>
      <c r="AE385" s="40">
        <f t="shared" si="675"/>
        <v>104.35125000000001</v>
      </c>
      <c r="AF385" s="40">
        <f t="shared" si="675"/>
        <v>104.35125000000001</v>
      </c>
      <c r="AG385" s="40">
        <f t="shared" si="675"/>
        <v>104.35125000000001</v>
      </c>
      <c r="AH385" s="40">
        <f t="shared" si="675"/>
        <v>104.35125000000001</v>
      </c>
      <c r="AI385" s="40">
        <f t="shared" si="675"/>
        <v>104.35125000000001</v>
      </c>
      <c r="AJ385" s="40">
        <f t="shared" si="675"/>
        <v>104.35125000000001</v>
      </c>
      <c r="AK385" s="40">
        <f t="shared" si="675"/>
        <v>104.35125000000001</v>
      </c>
      <c r="AL385" s="40">
        <f t="shared" si="675"/>
        <v>104.35125000000001</v>
      </c>
      <c r="AM385" s="40">
        <f t="shared" si="675"/>
        <v>104.35125000000001</v>
      </c>
      <c r="AN385" s="40">
        <f t="shared" si="675"/>
        <v>104.35125000000001</v>
      </c>
      <c r="AO385" s="44">
        <f t="shared" si="637"/>
        <v>8869.8562500000007</v>
      </c>
      <c r="AP385" s="44">
        <f t="shared" si="638"/>
        <v>16174.443749999999</v>
      </c>
      <c r="AQ385" s="44">
        <f>+($D$385*5%)/12</f>
        <v>104.35125000000001</v>
      </c>
      <c r="AR385" s="44">
        <f t="shared" ref="AR385:BB385" si="676">+($D$385*5%)/12</f>
        <v>104.35125000000001</v>
      </c>
      <c r="AS385" s="44">
        <f t="shared" si="676"/>
        <v>104.35125000000001</v>
      </c>
      <c r="AT385" s="44">
        <f t="shared" si="676"/>
        <v>104.35125000000001</v>
      </c>
      <c r="AU385" s="44">
        <f t="shared" si="676"/>
        <v>104.35125000000001</v>
      </c>
      <c r="AV385" s="44">
        <f t="shared" si="676"/>
        <v>104.35125000000001</v>
      </c>
      <c r="AW385" s="44">
        <f t="shared" si="676"/>
        <v>104.35125000000001</v>
      </c>
      <c r="AX385" s="44">
        <f t="shared" si="676"/>
        <v>104.35125000000001</v>
      </c>
      <c r="AY385" s="44">
        <f t="shared" si="676"/>
        <v>104.35125000000001</v>
      </c>
      <c r="AZ385" s="44">
        <f t="shared" si="676"/>
        <v>104.35125000000001</v>
      </c>
      <c r="BA385" s="44">
        <f t="shared" si="676"/>
        <v>104.35125000000001</v>
      </c>
      <c r="BB385" s="44">
        <f t="shared" si="676"/>
        <v>104.35125000000001</v>
      </c>
      <c r="BC385" s="44">
        <f t="shared" si="642"/>
        <v>10122.071250000001</v>
      </c>
      <c r="BD385" s="146">
        <f t="shared" si="643"/>
        <v>14922.228749999998</v>
      </c>
    </row>
    <row r="386" spans="1:56" outlineLevel="1" x14ac:dyDescent="0.25">
      <c r="A386" s="34">
        <v>40137</v>
      </c>
      <c r="B386" s="35" t="s">
        <v>547</v>
      </c>
      <c r="C386" s="36" t="s">
        <v>548</v>
      </c>
      <c r="D386" s="38">
        <v>14654</v>
      </c>
      <c r="E386" s="42"/>
      <c r="F386" s="42"/>
      <c r="G386" s="42"/>
      <c r="H386" s="38">
        <v>61.058333333333337</v>
      </c>
      <c r="I386" s="38">
        <v>793.75833333333367</v>
      </c>
      <c r="J386" s="38">
        <v>1526.4583333333339</v>
      </c>
      <c r="K386" s="38">
        <v>2259.1583333333342</v>
      </c>
      <c r="L386" s="38">
        <v>2991.8583333333345</v>
      </c>
      <c r="M386" s="38">
        <f t="shared" si="662"/>
        <v>3724.5583333333348</v>
      </c>
      <c r="N386" s="40">
        <v>13921.3</v>
      </c>
      <c r="O386" s="41">
        <v>61.058333333333337</v>
      </c>
      <c r="P386" s="40">
        <v>61.058333333333337</v>
      </c>
      <c r="Q386" s="40">
        <v>61.058333333333337</v>
      </c>
      <c r="R386" s="40">
        <v>61.058333333333337</v>
      </c>
      <c r="S386" s="40">
        <v>61.058333333333337</v>
      </c>
      <c r="T386" s="40">
        <v>61.058333333333337</v>
      </c>
      <c r="U386" s="40">
        <v>61.058333333333337</v>
      </c>
      <c r="V386" s="40">
        <v>61.058333333333337</v>
      </c>
      <c r="W386" s="40">
        <v>61.058333333333337</v>
      </c>
      <c r="X386" s="40">
        <v>61.058333333333337</v>
      </c>
      <c r="Y386" s="40">
        <v>61.058333333333337</v>
      </c>
      <c r="Z386" s="40">
        <v>61.058333333333337</v>
      </c>
      <c r="AA386" s="42">
        <v>4457.258333333335</v>
      </c>
      <c r="AB386" s="42">
        <v>10196.741666666665</v>
      </c>
      <c r="AC386" s="40">
        <f>+($D$386*5%)/12</f>
        <v>61.058333333333337</v>
      </c>
      <c r="AD386" s="40">
        <f t="shared" ref="AD386:AN386" si="677">+($D$386*5%)/12</f>
        <v>61.058333333333337</v>
      </c>
      <c r="AE386" s="40">
        <f t="shared" si="677"/>
        <v>61.058333333333337</v>
      </c>
      <c r="AF386" s="40">
        <f t="shared" si="677"/>
        <v>61.058333333333337</v>
      </c>
      <c r="AG386" s="40">
        <f t="shared" si="677"/>
        <v>61.058333333333337</v>
      </c>
      <c r="AH386" s="40">
        <f t="shared" si="677"/>
        <v>61.058333333333337</v>
      </c>
      <c r="AI386" s="40">
        <f t="shared" si="677"/>
        <v>61.058333333333337</v>
      </c>
      <c r="AJ386" s="40">
        <f t="shared" si="677"/>
        <v>61.058333333333337</v>
      </c>
      <c r="AK386" s="40">
        <f t="shared" si="677"/>
        <v>61.058333333333337</v>
      </c>
      <c r="AL386" s="40">
        <f t="shared" si="677"/>
        <v>61.058333333333337</v>
      </c>
      <c r="AM386" s="40">
        <f t="shared" si="677"/>
        <v>61.058333333333337</v>
      </c>
      <c r="AN386" s="40">
        <f t="shared" si="677"/>
        <v>61.058333333333337</v>
      </c>
      <c r="AO386" s="44">
        <f t="shared" si="637"/>
        <v>5189.9583333333358</v>
      </c>
      <c r="AP386" s="44">
        <f t="shared" si="638"/>
        <v>9464.0416666666642</v>
      </c>
      <c r="AQ386" s="44">
        <f>+($D$386*5%)/12</f>
        <v>61.058333333333337</v>
      </c>
      <c r="AR386" s="44">
        <f t="shared" ref="AR386:BB386" si="678">+($D$386*5%)/12</f>
        <v>61.058333333333337</v>
      </c>
      <c r="AS386" s="44">
        <f t="shared" si="678"/>
        <v>61.058333333333337</v>
      </c>
      <c r="AT386" s="44">
        <f t="shared" si="678"/>
        <v>61.058333333333337</v>
      </c>
      <c r="AU386" s="44">
        <f t="shared" si="678"/>
        <v>61.058333333333337</v>
      </c>
      <c r="AV386" s="44">
        <f t="shared" si="678"/>
        <v>61.058333333333337</v>
      </c>
      <c r="AW386" s="44">
        <f t="shared" si="678"/>
        <v>61.058333333333337</v>
      </c>
      <c r="AX386" s="44">
        <f t="shared" si="678"/>
        <v>61.058333333333337</v>
      </c>
      <c r="AY386" s="44">
        <f t="shared" si="678"/>
        <v>61.058333333333337</v>
      </c>
      <c r="AZ386" s="44">
        <f t="shared" si="678"/>
        <v>61.058333333333337</v>
      </c>
      <c r="BA386" s="44">
        <f t="shared" si="678"/>
        <v>61.058333333333337</v>
      </c>
      <c r="BB386" s="44">
        <f t="shared" si="678"/>
        <v>61.058333333333337</v>
      </c>
      <c r="BC386" s="44">
        <f t="shared" si="642"/>
        <v>5922.6583333333365</v>
      </c>
      <c r="BD386" s="146">
        <f t="shared" si="643"/>
        <v>8731.3416666666635</v>
      </c>
    </row>
    <row r="387" spans="1:56" outlineLevel="1" x14ac:dyDescent="0.25">
      <c r="A387" s="34">
        <v>40138</v>
      </c>
      <c r="B387" s="35" t="s">
        <v>549</v>
      </c>
      <c r="C387" s="36" t="s">
        <v>550</v>
      </c>
      <c r="D387" s="38">
        <v>10066.33</v>
      </c>
      <c r="E387" s="42"/>
      <c r="F387" s="42"/>
      <c r="G387" s="42"/>
      <c r="H387" s="38">
        <v>41.943041666666666</v>
      </c>
      <c r="I387" s="38">
        <v>545.25954166666668</v>
      </c>
      <c r="J387" s="38">
        <v>1048.5760416666667</v>
      </c>
      <c r="K387" s="38">
        <v>1551.8925416666666</v>
      </c>
      <c r="L387" s="38">
        <v>2055.2090416666665</v>
      </c>
      <c r="M387" s="38">
        <f t="shared" si="662"/>
        <v>2558.5255416666664</v>
      </c>
      <c r="N387" s="40">
        <v>9563.0134999999991</v>
      </c>
      <c r="O387" s="41">
        <v>41.943041666666666</v>
      </c>
      <c r="P387" s="40">
        <v>41.943041666666666</v>
      </c>
      <c r="Q387" s="40">
        <v>41.943041666666666</v>
      </c>
      <c r="R387" s="40">
        <v>41.943041666666666</v>
      </c>
      <c r="S387" s="40">
        <v>41.943041666666666</v>
      </c>
      <c r="T387" s="40">
        <v>41.943041666666666</v>
      </c>
      <c r="U387" s="40">
        <v>41.943041666666666</v>
      </c>
      <c r="V387" s="40">
        <v>41.943041666666666</v>
      </c>
      <c r="W387" s="40">
        <v>41.943041666666666</v>
      </c>
      <c r="X387" s="40">
        <v>41.943041666666666</v>
      </c>
      <c r="Y387" s="40">
        <v>41.943041666666666</v>
      </c>
      <c r="Z387" s="40">
        <v>41.943041666666666</v>
      </c>
      <c r="AA387" s="42">
        <v>3061.8420416666663</v>
      </c>
      <c r="AB387" s="42">
        <v>7004.4879583333332</v>
      </c>
      <c r="AC387" s="40">
        <f>+($D$387*5%)/12</f>
        <v>41.943041666666666</v>
      </c>
      <c r="AD387" s="40">
        <f t="shared" ref="AD387:AN387" si="679">+($D$387*5%)/12</f>
        <v>41.943041666666666</v>
      </c>
      <c r="AE387" s="40">
        <f t="shared" si="679"/>
        <v>41.943041666666666</v>
      </c>
      <c r="AF387" s="40">
        <f t="shared" si="679"/>
        <v>41.943041666666666</v>
      </c>
      <c r="AG387" s="40">
        <f t="shared" si="679"/>
        <v>41.943041666666666</v>
      </c>
      <c r="AH387" s="40">
        <f t="shared" si="679"/>
        <v>41.943041666666666</v>
      </c>
      <c r="AI387" s="40">
        <f t="shared" si="679"/>
        <v>41.943041666666666</v>
      </c>
      <c r="AJ387" s="40">
        <f t="shared" si="679"/>
        <v>41.943041666666666</v>
      </c>
      <c r="AK387" s="40">
        <f t="shared" si="679"/>
        <v>41.943041666666666</v>
      </c>
      <c r="AL387" s="40">
        <f t="shared" si="679"/>
        <v>41.943041666666666</v>
      </c>
      <c r="AM387" s="40">
        <f t="shared" si="679"/>
        <v>41.943041666666666</v>
      </c>
      <c r="AN387" s="40">
        <f t="shared" si="679"/>
        <v>41.943041666666666</v>
      </c>
      <c r="AO387" s="44">
        <f t="shared" si="637"/>
        <v>3565.1585416666662</v>
      </c>
      <c r="AP387" s="44">
        <f t="shared" si="638"/>
        <v>6501.1714583333342</v>
      </c>
      <c r="AQ387" s="44">
        <f>+($D$387*5%)/12</f>
        <v>41.943041666666666</v>
      </c>
      <c r="AR387" s="44">
        <f t="shared" ref="AR387:BB387" si="680">+($D$387*5%)/12</f>
        <v>41.943041666666666</v>
      </c>
      <c r="AS387" s="44">
        <f t="shared" si="680"/>
        <v>41.943041666666666</v>
      </c>
      <c r="AT387" s="44">
        <f t="shared" si="680"/>
        <v>41.943041666666666</v>
      </c>
      <c r="AU387" s="44">
        <f t="shared" si="680"/>
        <v>41.943041666666666</v>
      </c>
      <c r="AV387" s="44">
        <f t="shared" si="680"/>
        <v>41.943041666666666</v>
      </c>
      <c r="AW387" s="44">
        <f t="shared" si="680"/>
        <v>41.943041666666666</v>
      </c>
      <c r="AX387" s="44">
        <f t="shared" si="680"/>
        <v>41.943041666666666</v>
      </c>
      <c r="AY387" s="44">
        <f t="shared" si="680"/>
        <v>41.943041666666666</v>
      </c>
      <c r="AZ387" s="44">
        <f t="shared" si="680"/>
        <v>41.943041666666666</v>
      </c>
      <c r="BA387" s="44">
        <f t="shared" si="680"/>
        <v>41.943041666666666</v>
      </c>
      <c r="BB387" s="44">
        <f t="shared" si="680"/>
        <v>41.943041666666666</v>
      </c>
      <c r="BC387" s="44">
        <f t="shared" si="642"/>
        <v>4068.4750416666661</v>
      </c>
      <c r="BD387" s="146">
        <f t="shared" si="643"/>
        <v>5997.8549583333333</v>
      </c>
    </row>
    <row r="388" spans="1:56" outlineLevel="1" x14ac:dyDescent="0.25">
      <c r="A388" s="34">
        <v>40150</v>
      </c>
      <c r="B388" s="35" t="s">
        <v>58</v>
      </c>
      <c r="C388" s="36" t="s">
        <v>518</v>
      </c>
      <c r="D388" s="38">
        <v>30958</v>
      </c>
      <c r="E388" s="42"/>
      <c r="F388" s="42"/>
      <c r="G388" s="42"/>
      <c r="H388" s="38"/>
      <c r="I388" s="38">
        <v>1547.9000000000005</v>
      </c>
      <c r="J388" s="38">
        <v>3095.8000000000011</v>
      </c>
      <c r="K388" s="38">
        <v>4643.7000000000016</v>
      </c>
      <c r="L388" s="38">
        <v>6191.6000000000022</v>
      </c>
      <c r="M388" s="38">
        <f t="shared" si="662"/>
        <v>7739.5000000000027</v>
      </c>
      <c r="N388" s="40">
        <v>29410.1</v>
      </c>
      <c r="O388" s="41">
        <v>128.99166666666667</v>
      </c>
      <c r="P388" s="40">
        <v>128.99166666666667</v>
      </c>
      <c r="Q388" s="40">
        <v>128.99166666666667</v>
      </c>
      <c r="R388" s="40">
        <v>128.99166666666667</v>
      </c>
      <c r="S388" s="40">
        <v>128.99166666666667</v>
      </c>
      <c r="T388" s="40">
        <v>128.99166666666667</v>
      </c>
      <c r="U388" s="40">
        <v>128.99166666666667</v>
      </c>
      <c r="V388" s="40">
        <v>128.99166666666667</v>
      </c>
      <c r="W388" s="40">
        <v>128.99166666666667</v>
      </c>
      <c r="X388" s="40">
        <v>128.99166666666667</v>
      </c>
      <c r="Y388" s="40">
        <v>128.99166666666667</v>
      </c>
      <c r="Z388" s="40">
        <v>128.99166666666667</v>
      </c>
      <c r="AA388" s="42">
        <v>9287.4000000000033</v>
      </c>
      <c r="AB388" s="42">
        <v>21670.6</v>
      </c>
      <c r="AC388" s="40">
        <f>+($D$388*5%)/12</f>
        <v>128.99166666666667</v>
      </c>
      <c r="AD388" s="40">
        <f t="shared" ref="AD388:AN388" si="681">+($D$388*5%)/12</f>
        <v>128.99166666666667</v>
      </c>
      <c r="AE388" s="40">
        <f t="shared" si="681"/>
        <v>128.99166666666667</v>
      </c>
      <c r="AF388" s="40">
        <f t="shared" si="681"/>
        <v>128.99166666666667</v>
      </c>
      <c r="AG388" s="40">
        <f t="shared" si="681"/>
        <v>128.99166666666667</v>
      </c>
      <c r="AH388" s="40">
        <f t="shared" si="681"/>
        <v>128.99166666666667</v>
      </c>
      <c r="AI388" s="40">
        <f t="shared" si="681"/>
        <v>128.99166666666667</v>
      </c>
      <c r="AJ388" s="40">
        <f t="shared" si="681"/>
        <v>128.99166666666667</v>
      </c>
      <c r="AK388" s="40">
        <f t="shared" si="681"/>
        <v>128.99166666666667</v>
      </c>
      <c r="AL388" s="40">
        <f t="shared" si="681"/>
        <v>128.99166666666667</v>
      </c>
      <c r="AM388" s="40">
        <f t="shared" si="681"/>
        <v>128.99166666666667</v>
      </c>
      <c r="AN388" s="40">
        <f t="shared" si="681"/>
        <v>128.99166666666667</v>
      </c>
      <c r="AO388" s="44">
        <f t="shared" si="637"/>
        <v>10835.300000000003</v>
      </c>
      <c r="AP388" s="44">
        <f t="shared" si="638"/>
        <v>20122.699999999997</v>
      </c>
      <c r="AQ388" s="44">
        <f>+($D$388*5%)/12</f>
        <v>128.99166666666667</v>
      </c>
      <c r="AR388" s="44">
        <f t="shared" ref="AR388:BB388" si="682">+($D$388*5%)/12</f>
        <v>128.99166666666667</v>
      </c>
      <c r="AS388" s="44">
        <f t="shared" si="682"/>
        <v>128.99166666666667</v>
      </c>
      <c r="AT388" s="44">
        <f t="shared" si="682"/>
        <v>128.99166666666667</v>
      </c>
      <c r="AU388" s="44">
        <f t="shared" si="682"/>
        <v>128.99166666666667</v>
      </c>
      <c r="AV388" s="44">
        <f t="shared" si="682"/>
        <v>128.99166666666667</v>
      </c>
      <c r="AW388" s="44">
        <f t="shared" si="682"/>
        <v>128.99166666666667</v>
      </c>
      <c r="AX388" s="44">
        <f t="shared" si="682"/>
        <v>128.99166666666667</v>
      </c>
      <c r="AY388" s="44">
        <f t="shared" si="682"/>
        <v>128.99166666666667</v>
      </c>
      <c r="AZ388" s="44">
        <f t="shared" si="682"/>
        <v>128.99166666666667</v>
      </c>
      <c r="BA388" s="44">
        <f t="shared" si="682"/>
        <v>128.99166666666667</v>
      </c>
      <c r="BB388" s="44">
        <f t="shared" si="682"/>
        <v>128.99166666666667</v>
      </c>
      <c r="BC388" s="44">
        <f t="shared" si="642"/>
        <v>12383.200000000004</v>
      </c>
      <c r="BD388" s="146">
        <f t="shared" si="643"/>
        <v>18574.799999999996</v>
      </c>
    </row>
    <row r="389" spans="1:56" outlineLevel="1" x14ac:dyDescent="0.25">
      <c r="A389" s="34">
        <v>40155</v>
      </c>
      <c r="B389" s="35" t="s">
        <v>551</v>
      </c>
      <c r="C389" s="36" t="s">
        <v>552</v>
      </c>
      <c r="D389" s="38">
        <v>2172</v>
      </c>
      <c r="E389" s="42"/>
      <c r="F389" s="42"/>
      <c r="G389" s="42"/>
      <c r="H389" s="38"/>
      <c r="I389" s="38">
        <v>108.59999999999998</v>
      </c>
      <c r="J389" s="38">
        <v>217.19999999999996</v>
      </c>
      <c r="K389" s="38">
        <v>325.79999999999995</v>
      </c>
      <c r="L389" s="38">
        <v>434.39999999999992</v>
      </c>
      <c r="M389" s="38">
        <f t="shared" si="662"/>
        <v>542.99999999999989</v>
      </c>
      <c r="N389" s="40">
        <v>2063.4</v>
      </c>
      <c r="O389" s="41">
        <v>9.0500000000000007</v>
      </c>
      <c r="P389" s="40">
        <v>9.0500000000000007</v>
      </c>
      <c r="Q389" s="40">
        <v>9.0500000000000007</v>
      </c>
      <c r="R389" s="40">
        <v>9.0500000000000007</v>
      </c>
      <c r="S389" s="40">
        <v>9.0500000000000007</v>
      </c>
      <c r="T389" s="40">
        <v>9.0500000000000007</v>
      </c>
      <c r="U389" s="40">
        <v>9.0500000000000007</v>
      </c>
      <c r="V389" s="40">
        <v>9.0500000000000007</v>
      </c>
      <c r="W389" s="40">
        <v>9.0500000000000007</v>
      </c>
      <c r="X389" s="40">
        <v>9.0500000000000007</v>
      </c>
      <c r="Y389" s="40">
        <v>9.0500000000000007</v>
      </c>
      <c r="Z389" s="40">
        <v>9.0500000000000007</v>
      </c>
      <c r="AA389" s="42">
        <v>651.59999999999991</v>
      </c>
      <c r="AB389" s="42">
        <v>1520.4</v>
      </c>
      <c r="AC389" s="40">
        <f>+($D$389*5%)/12</f>
        <v>9.0500000000000007</v>
      </c>
      <c r="AD389" s="40">
        <f t="shared" ref="AD389:AN389" si="683">+($D$389*5%)/12</f>
        <v>9.0500000000000007</v>
      </c>
      <c r="AE389" s="40">
        <f t="shared" si="683"/>
        <v>9.0500000000000007</v>
      </c>
      <c r="AF389" s="40">
        <f t="shared" si="683"/>
        <v>9.0500000000000007</v>
      </c>
      <c r="AG389" s="40">
        <f t="shared" si="683"/>
        <v>9.0500000000000007</v>
      </c>
      <c r="AH389" s="40">
        <f t="shared" si="683"/>
        <v>9.0500000000000007</v>
      </c>
      <c r="AI389" s="40">
        <f t="shared" si="683"/>
        <v>9.0500000000000007</v>
      </c>
      <c r="AJ389" s="40">
        <f t="shared" si="683"/>
        <v>9.0500000000000007</v>
      </c>
      <c r="AK389" s="40">
        <f t="shared" si="683"/>
        <v>9.0500000000000007</v>
      </c>
      <c r="AL389" s="40">
        <f t="shared" si="683"/>
        <v>9.0500000000000007</v>
      </c>
      <c r="AM389" s="40">
        <f t="shared" si="683"/>
        <v>9.0500000000000007</v>
      </c>
      <c r="AN389" s="40">
        <f t="shared" si="683"/>
        <v>9.0500000000000007</v>
      </c>
      <c r="AO389" s="44">
        <f t="shared" si="637"/>
        <v>760.19999999999993</v>
      </c>
      <c r="AP389" s="44">
        <f t="shared" si="638"/>
        <v>1411.8000000000002</v>
      </c>
      <c r="AQ389" s="44">
        <f>+($D$389*5%)/12</f>
        <v>9.0500000000000007</v>
      </c>
      <c r="AR389" s="44">
        <f t="shared" ref="AR389:BB389" si="684">+($D$389*5%)/12</f>
        <v>9.0500000000000007</v>
      </c>
      <c r="AS389" s="44">
        <f t="shared" si="684"/>
        <v>9.0500000000000007</v>
      </c>
      <c r="AT389" s="44">
        <f t="shared" si="684"/>
        <v>9.0500000000000007</v>
      </c>
      <c r="AU389" s="44">
        <f t="shared" si="684"/>
        <v>9.0500000000000007</v>
      </c>
      <c r="AV389" s="44">
        <f t="shared" si="684"/>
        <v>9.0500000000000007</v>
      </c>
      <c r="AW389" s="44">
        <f t="shared" si="684"/>
        <v>9.0500000000000007</v>
      </c>
      <c r="AX389" s="44">
        <f t="shared" si="684"/>
        <v>9.0500000000000007</v>
      </c>
      <c r="AY389" s="44">
        <f t="shared" si="684"/>
        <v>9.0500000000000007</v>
      </c>
      <c r="AZ389" s="44">
        <f t="shared" si="684"/>
        <v>9.0500000000000007</v>
      </c>
      <c r="BA389" s="44">
        <f t="shared" si="684"/>
        <v>9.0500000000000007</v>
      </c>
      <c r="BB389" s="44">
        <f t="shared" si="684"/>
        <v>9.0500000000000007</v>
      </c>
      <c r="BC389" s="44">
        <f t="shared" si="642"/>
        <v>868.8</v>
      </c>
      <c r="BD389" s="146">
        <f t="shared" si="643"/>
        <v>1303.2</v>
      </c>
    </row>
    <row r="390" spans="1:56" outlineLevel="1" x14ac:dyDescent="0.25">
      <c r="A390" s="34">
        <v>40164</v>
      </c>
      <c r="B390" s="35" t="s">
        <v>30</v>
      </c>
      <c r="C390" s="36" t="s">
        <v>553</v>
      </c>
      <c r="D390" s="38">
        <v>4607.5</v>
      </c>
      <c r="E390" s="42"/>
      <c r="F390" s="42"/>
      <c r="G390" s="42"/>
      <c r="H390" s="38"/>
      <c r="I390" s="38">
        <v>230.37499999999997</v>
      </c>
      <c r="J390" s="38">
        <v>460.74999999999994</v>
      </c>
      <c r="K390" s="38">
        <v>691.12499999999989</v>
      </c>
      <c r="L390" s="38">
        <v>921.49999999999989</v>
      </c>
      <c r="M390" s="38">
        <f t="shared" si="662"/>
        <v>1151.8749999999998</v>
      </c>
      <c r="N390" s="40">
        <v>4377.125</v>
      </c>
      <c r="O390" s="41">
        <v>19.197916666666668</v>
      </c>
      <c r="P390" s="40">
        <v>19.197916666666668</v>
      </c>
      <c r="Q390" s="40">
        <v>19.197916666666668</v>
      </c>
      <c r="R390" s="40">
        <v>19.197916666666668</v>
      </c>
      <c r="S390" s="40">
        <v>19.197916666666668</v>
      </c>
      <c r="T390" s="40">
        <v>19.197916666666668</v>
      </c>
      <c r="U390" s="40">
        <v>19.197916666666668</v>
      </c>
      <c r="V390" s="40">
        <v>19.197916666666668</v>
      </c>
      <c r="W390" s="40">
        <v>19.197916666666668</v>
      </c>
      <c r="X390" s="40">
        <v>19.197916666666668</v>
      </c>
      <c r="Y390" s="40">
        <v>19.197916666666668</v>
      </c>
      <c r="Z390" s="40">
        <v>19.197916666666668</v>
      </c>
      <c r="AA390" s="42">
        <v>1382.2499999999998</v>
      </c>
      <c r="AB390" s="42">
        <v>3225.25</v>
      </c>
      <c r="AC390" s="40">
        <f>+($D$390*5%)/12</f>
        <v>19.197916666666668</v>
      </c>
      <c r="AD390" s="40">
        <f t="shared" ref="AD390:AN390" si="685">+($D$390*5%)/12</f>
        <v>19.197916666666668</v>
      </c>
      <c r="AE390" s="40">
        <f t="shared" si="685"/>
        <v>19.197916666666668</v>
      </c>
      <c r="AF390" s="40">
        <f t="shared" si="685"/>
        <v>19.197916666666668</v>
      </c>
      <c r="AG390" s="40">
        <f t="shared" si="685"/>
        <v>19.197916666666668</v>
      </c>
      <c r="AH390" s="40">
        <f t="shared" si="685"/>
        <v>19.197916666666668</v>
      </c>
      <c r="AI390" s="40">
        <f t="shared" si="685"/>
        <v>19.197916666666668</v>
      </c>
      <c r="AJ390" s="40">
        <f t="shared" si="685"/>
        <v>19.197916666666668</v>
      </c>
      <c r="AK390" s="40">
        <f t="shared" si="685"/>
        <v>19.197916666666668</v>
      </c>
      <c r="AL390" s="40">
        <f t="shared" si="685"/>
        <v>19.197916666666668</v>
      </c>
      <c r="AM390" s="40">
        <f t="shared" si="685"/>
        <v>19.197916666666668</v>
      </c>
      <c r="AN390" s="40">
        <f t="shared" si="685"/>
        <v>19.197916666666668</v>
      </c>
      <c r="AO390" s="44">
        <f t="shared" si="637"/>
        <v>1612.6249999999998</v>
      </c>
      <c r="AP390" s="44">
        <f t="shared" si="638"/>
        <v>2994.875</v>
      </c>
      <c r="AQ390" s="44">
        <f>+($D$390*5%)/12</f>
        <v>19.197916666666668</v>
      </c>
      <c r="AR390" s="44">
        <f t="shared" ref="AR390:BB390" si="686">+($D$390*5%)/12</f>
        <v>19.197916666666668</v>
      </c>
      <c r="AS390" s="44">
        <f t="shared" si="686"/>
        <v>19.197916666666668</v>
      </c>
      <c r="AT390" s="44">
        <f t="shared" si="686"/>
        <v>19.197916666666668</v>
      </c>
      <c r="AU390" s="44">
        <f t="shared" si="686"/>
        <v>19.197916666666668</v>
      </c>
      <c r="AV390" s="44">
        <f t="shared" si="686"/>
        <v>19.197916666666668</v>
      </c>
      <c r="AW390" s="44">
        <f t="shared" si="686"/>
        <v>19.197916666666668</v>
      </c>
      <c r="AX390" s="44">
        <f t="shared" si="686"/>
        <v>19.197916666666668</v>
      </c>
      <c r="AY390" s="44">
        <f t="shared" si="686"/>
        <v>19.197916666666668</v>
      </c>
      <c r="AZ390" s="44">
        <f t="shared" si="686"/>
        <v>19.197916666666668</v>
      </c>
      <c r="BA390" s="44">
        <f t="shared" si="686"/>
        <v>19.197916666666668</v>
      </c>
      <c r="BB390" s="44">
        <f t="shared" si="686"/>
        <v>19.197916666666668</v>
      </c>
      <c r="BC390" s="44">
        <f t="shared" si="642"/>
        <v>1842.9999999999998</v>
      </c>
      <c r="BD390" s="146">
        <f t="shared" si="643"/>
        <v>2764.5</v>
      </c>
    </row>
    <row r="391" spans="1:56" outlineLevel="1" x14ac:dyDescent="0.25">
      <c r="A391" s="34">
        <v>40164</v>
      </c>
      <c r="B391" s="35" t="s">
        <v>554</v>
      </c>
      <c r="C391" s="36" t="s">
        <v>555</v>
      </c>
      <c r="D391" s="38">
        <v>27672.29</v>
      </c>
      <c r="E391" s="42"/>
      <c r="F391" s="42"/>
      <c r="G391" s="42"/>
      <c r="H391" s="38"/>
      <c r="I391" s="38">
        <v>1383.6144999999999</v>
      </c>
      <c r="J391" s="38">
        <v>2767.2289999999998</v>
      </c>
      <c r="K391" s="38">
        <v>4150.8434999999999</v>
      </c>
      <c r="L391" s="38">
        <v>5534.4579999999996</v>
      </c>
      <c r="M391" s="38">
        <f t="shared" si="662"/>
        <v>6918.0724999999993</v>
      </c>
      <c r="N391" s="40">
        <v>26288.675500000001</v>
      </c>
      <c r="O391" s="41">
        <v>115.30120833333335</v>
      </c>
      <c r="P391" s="40">
        <v>115.30120833333335</v>
      </c>
      <c r="Q391" s="40">
        <v>115.30120833333335</v>
      </c>
      <c r="R391" s="40">
        <v>115.30120833333335</v>
      </c>
      <c r="S391" s="40">
        <v>115.30120833333335</v>
      </c>
      <c r="T391" s="40">
        <v>115.30120833333335</v>
      </c>
      <c r="U391" s="40">
        <v>115.30120833333335</v>
      </c>
      <c r="V391" s="40">
        <v>115.30120833333335</v>
      </c>
      <c r="W391" s="40">
        <v>115.30120833333335</v>
      </c>
      <c r="X391" s="40">
        <v>115.30120833333335</v>
      </c>
      <c r="Y391" s="40">
        <v>115.30120833333335</v>
      </c>
      <c r="Z391" s="40">
        <v>115.30120833333335</v>
      </c>
      <c r="AA391" s="42">
        <v>8301.6869999999999</v>
      </c>
      <c r="AB391" s="42">
        <v>19370.603000000003</v>
      </c>
      <c r="AC391" s="40">
        <f>+($D$391*5%)/12</f>
        <v>115.30120833333335</v>
      </c>
      <c r="AD391" s="40">
        <f t="shared" ref="AD391:AN391" si="687">+($D$391*5%)/12</f>
        <v>115.30120833333335</v>
      </c>
      <c r="AE391" s="40">
        <f t="shared" si="687"/>
        <v>115.30120833333335</v>
      </c>
      <c r="AF391" s="40">
        <f t="shared" si="687"/>
        <v>115.30120833333335</v>
      </c>
      <c r="AG391" s="40">
        <f t="shared" si="687"/>
        <v>115.30120833333335</v>
      </c>
      <c r="AH391" s="40">
        <f t="shared" si="687"/>
        <v>115.30120833333335</v>
      </c>
      <c r="AI391" s="40">
        <f t="shared" si="687"/>
        <v>115.30120833333335</v>
      </c>
      <c r="AJ391" s="40">
        <f t="shared" si="687"/>
        <v>115.30120833333335</v>
      </c>
      <c r="AK391" s="40">
        <f t="shared" si="687"/>
        <v>115.30120833333335</v>
      </c>
      <c r="AL391" s="40">
        <f t="shared" si="687"/>
        <v>115.30120833333335</v>
      </c>
      <c r="AM391" s="40">
        <f t="shared" si="687"/>
        <v>115.30120833333335</v>
      </c>
      <c r="AN391" s="40">
        <f t="shared" si="687"/>
        <v>115.30120833333335</v>
      </c>
      <c r="AO391" s="44">
        <f t="shared" si="637"/>
        <v>9685.3014999999996</v>
      </c>
      <c r="AP391" s="44">
        <f t="shared" si="638"/>
        <v>17986.988499999999</v>
      </c>
      <c r="AQ391" s="44">
        <f>+($D$391*5%)/12</f>
        <v>115.30120833333335</v>
      </c>
      <c r="AR391" s="44">
        <f t="shared" ref="AR391:BB391" si="688">+($D$391*5%)/12</f>
        <v>115.30120833333335</v>
      </c>
      <c r="AS391" s="44">
        <f t="shared" si="688"/>
        <v>115.30120833333335</v>
      </c>
      <c r="AT391" s="44">
        <f t="shared" si="688"/>
        <v>115.30120833333335</v>
      </c>
      <c r="AU391" s="44">
        <f t="shared" si="688"/>
        <v>115.30120833333335</v>
      </c>
      <c r="AV391" s="44">
        <f t="shared" si="688"/>
        <v>115.30120833333335</v>
      </c>
      <c r="AW391" s="44">
        <f t="shared" si="688"/>
        <v>115.30120833333335</v>
      </c>
      <c r="AX391" s="44">
        <f t="shared" si="688"/>
        <v>115.30120833333335</v>
      </c>
      <c r="AY391" s="44">
        <f t="shared" si="688"/>
        <v>115.30120833333335</v>
      </c>
      <c r="AZ391" s="44">
        <f t="shared" si="688"/>
        <v>115.30120833333335</v>
      </c>
      <c r="BA391" s="44">
        <f t="shared" si="688"/>
        <v>115.30120833333335</v>
      </c>
      <c r="BB391" s="44">
        <f t="shared" si="688"/>
        <v>115.30120833333335</v>
      </c>
      <c r="BC391" s="44">
        <f t="shared" si="642"/>
        <v>11068.915999999999</v>
      </c>
      <c r="BD391" s="146">
        <f t="shared" si="643"/>
        <v>16603.374000000003</v>
      </c>
    </row>
    <row r="392" spans="1:56" outlineLevel="1" x14ac:dyDescent="0.25">
      <c r="A392" s="34">
        <v>40164</v>
      </c>
      <c r="B392" s="35" t="s">
        <v>554</v>
      </c>
      <c r="C392" s="36" t="s">
        <v>556</v>
      </c>
      <c r="D392" s="38">
        <v>12253.3</v>
      </c>
      <c r="E392" s="42"/>
      <c r="F392" s="42"/>
      <c r="G392" s="42"/>
      <c r="H392" s="38"/>
      <c r="I392" s="38">
        <v>612.66499999999996</v>
      </c>
      <c r="J392" s="38">
        <v>1225.33</v>
      </c>
      <c r="K392" s="38">
        <v>1837.9949999999999</v>
      </c>
      <c r="L392" s="38">
        <v>2450.66</v>
      </c>
      <c r="M392" s="38">
        <f t="shared" si="662"/>
        <v>3063.3249999999998</v>
      </c>
      <c r="N392" s="40">
        <v>11640.634999999998</v>
      </c>
      <c r="O392" s="41">
        <v>51.055416666666666</v>
      </c>
      <c r="P392" s="40">
        <v>51.055416666666666</v>
      </c>
      <c r="Q392" s="40">
        <v>51.055416666666666</v>
      </c>
      <c r="R392" s="40">
        <v>51.055416666666666</v>
      </c>
      <c r="S392" s="40">
        <v>51.055416666666666</v>
      </c>
      <c r="T392" s="40">
        <v>51.055416666666666</v>
      </c>
      <c r="U392" s="40">
        <v>51.055416666666666</v>
      </c>
      <c r="V392" s="40">
        <v>51.055416666666666</v>
      </c>
      <c r="W392" s="40">
        <v>51.055416666666666</v>
      </c>
      <c r="X392" s="40">
        <v>51.055416666666666</v>
      </c>
      <c r="Y392" s="40">
        <v>51.055416666666666</v>
      </c>
      <c r="Z392" s="40">
        <v>51.055416666666666</v>
      </c>
      <c r="AA392" s="42">
        <v>3675.99</v>
      </c>
      <c r="AB392" s="42">
        <v>8577.31</v>
      </c>
      <c r="AC392" s="40">
        <f>+($D$392*5%)/12</f>
        <v>51.055416666666666</v>
      </c>
      <c r="AD392" s="40">
        <f t="shared" ref="AD392:AN392" si="689">+($D$392*5%)/12</f>
        <v>51.055416666666666</v>
      </c>
      <c r="AE392" s="40">
        <f t="shared" si="689"/>
        <v>51.055416666666666</v>
      </c>
      <c r="AF392" s="40">
        <f t="shared" si="689"/>
        <v>51.055416666666666</v>
      </c>
      <c r="AG392" s="40">
        <f t="shared" si="689"/>
        <v>51.055416666666666</v>
      </c>
      <c r="AH392" s="40">
        <f t="shared" si="689"/>
        <v>51.055416666666666</v>
      </c>
      <c r="AI392" s="40">
        <f t="shared" si="689"/>
        <v>51.055416666666666</v>
      </c>
      <c r="AJ392" s="40">
        <f t="shared" si="689"/>
        <v>51.055416666666666</v>
      </c>
      <c r="AK392" s="40">
        <f t="shared" si="689"/>
        <v>51.055416666666666</v>
      </c>
      <c r="AL392" s="40">
        <f t="shared" si="689"/>
        <v>51.055416666666666</v>
      </c>
      <c r="AM392" s="40">
        <f t="shared" si="689"/>
        <v>51.055416666666666</v>
      </c>
      <c r="AN392" s="40">
        <f t="shared" si="689"/>
        <v>51.055416666666666</v>
      </c>
      <c r="AO392" s="44">
        <f t="shared" si="637"/>
        <v>4288.6549999999997</v>
      </c>
      <c r="AP392" s="44">
        <f t="shared" si="638"/>
        <v>7964.6449999999995</v>
      </c>
      <c r="AQ392" s="44">
        <f>+($D$392*5%)/12</f>
        <v>51.055416666666666</v>
      </c>
      <c r="AR392" s="44">
        <f t="shared" ref="AR392:BB392" si="690">+($D$392*5%)/12</f>
        <v>51.055416666666666</v>
      </c>
      <c r="AS392" s="44">
        <f t="shared" si="690"/>
        <v>51.055416666666666</v>
      </c>
      <c r="AT392" s="44">
        <f t="shared" si="690"/>
        <v>51.055416666666666</v>
      </c>
      <c r="AU392" s="44">
        <f t="shared" si="690"/>
        <v>51.055416666666666</v>
      </c>
      <c r="AV392" s="44">
        <f t="shared" si="690"/>
        <v>51.055416666666666</v>
      </c>
      <c r="AW392" s="44">
        <f t="shared" si="690"/>
        <v>51.055416666666666</v>
      </c>
      <c r="AX392" s="44">
        <f t="shared" si="690"/>
        <v>51.055416666666666</v>
      </c>
      <c r="AY392" s="44">
        <f t="shared" si="690"/>
        <v>51.055416666666666</v>
      </c>
      <c r="AZ392" s="44">
        <f t="shared" si="690"/>
        <v>51.055416666666666</v>
      </c>
      <c r="BA392" s="44">
        <f t="shared" si="690"/>
        <v>51.055416666666666</v>
      </c>
      <c r="BB392" s="44">
        <f t="shared" si="690"/>
        <v>51.055416666666666</v>
      </c>
      <c r="BC392" s="44">
        <f t="shared" si="642"/>
        <v>4901.32</v>
      </c>
      <c r="BD392" s="146">
        <f t="shared" si="643"/>
        <v>7351.98</v>
      </c>
    </row>
    <row r="393" spans="1:56" outlineLevel="1" x14ac:dyDescent="0.25">
      <c r="A393" s="34">
        <v>40164</v>
      </c>
      <c r="B393" s="35" t="s">
        <v>554</v>
      </c>
      <c r="C393" s="36" t="s">
        <v>557</v>
      </c>
      <c r="D393" s="38">
        <v>9650</v>
      </c>
      <c r="E393" s="42"/>
      <c r="F393" s="42"/>
      <c r="G393" s="42"/>
      <c r="H393" s="38"/>
      <c r="I393" s="38">
        <v>482.49999999999994</v>
      </c>
      <c r="J393" s="38">
        <v>964.99999999999989</v>
      </c>
      <c r="K393" s="38">
        <v>1447.4999999999998</v>
      </c>
      <c r="L393" s="38">
        <v>1929.9999999999998</v>
      </c>
      <c r="M393" s="38">
        <f t="shared" si="662"/>
        <v>2412.4999999999995</v>
      </c>
      <c r="N393" s="40">
        <v>9167.5</v>
      </c>
      <c r="O393" s="41">
        <v>40.208333333333336</v>
      </c>
      <c r="P393" s="40">
        <v>40.208333333333336</v>
      </c>
      <c r="Q393" s="40">
        <v>40.208333333333336</v>
      </c>
      <c r="R393" s="40">
        <v>40.208333333333336</v>
      </c>
      <c r="S393" s="40">
        <v>40.208333333333336</v>
      </c>
      <c r="T393" s="40">
        <v>40.208333333333336</v>
      </c>
      <c r="U393" s="40">
        <v>40.208333333333336</v>
      </c>
      <c r="V393" s="40">
        <v>40.208333333333336</v>
      </c>
      <c r="W393" s="40">
        <v>40.208333333333336</v>
      </c>
      <c r="X393" s="40">
        <v>40.208333333333336</v>
      </c>
      <c r="Y393" s="40">
        <v>40.208333333333336</v>
      </c>
      <c r="Z393" s="40">
        <v>40.208333333333336</v>
      </c>
      <c r="AA393" s="42">
        <v>2894.9999999999995</v>
      </c>
      <c r="AB393" s="42">
        <v>6755</v>
      </c>
      <c r="AC393" s="40">
        <f>+($D$393*5%)/12</f>
        <v>40.208333333333336</v>
      </c>
      <c r="AD393" s="40">
        <f t="shared" ref="AD393:AN393" si="691">+($D$393*5%)/12</f>
        <v>40.208333333333336</v>
      </c>
      <c r="AE393" s="40">
        <f t="shared" si="691"/>
        <v>40.208333333333336</v>
      </c>
      <c r="AF393" s="40">
        <f t="shared" si="691"/>
        <v>40.208333333333336</v>
      </c>
      <c r="AG393" s="40">
        <f t="shared" si="691"/>
        <v>40.208333333333336</v>
      </c>
      <c r="AH393" s="40">
        <f t="shared" si="691"/>
        <v>40.208333333333336</v>
      </c>
      <c r="AI393" s="40">
        <f t="shared" si="691"/>
        <v>40.208333333333336</v>
      </c>
      <c r="AJ393" s="40">
        <f t="shared" si="691"/>
        <v>40.208333333333336</v>
      </c>
      <c r="AK393" s="40">
        <f t="shared" si="691"/>
        <v>40.208333333333336</v>
      </c>
      <c r="AL393" s="40">
        <f t="shared" si="691"/>
        <v>40.208333333333336</v>
      </c>
      <c r="AM393" s="40">
        <f t="shared" si="691"/>
        <v>40.208333333333336</v>
      </c>
      <c r="AN393" s="40">
        <f t="shared" si="691"/>
        <v>40.208333333333336</v>
      </c>
      <c r="AO393" s="44">
        <f t="shared" si="637"/>
        <v>3377.4999999999995</v>
      </c>
      <c r="AP393" s="44">
        <f t="shared" si="638"/>
        <v>6272.5</v>
      </c>
      <c r="AQ393" s="44">
        <f>+($D$393*5%)/12</f>
        <v>40.208333333333336</v>
      </c>
      <c r="AR393" s="44">
        <f t="shared" ref="AR393:BB393" si="692">+($D$393*5%)/12</f>
        <v>40.208333333333336</v>
      </c>
      <c r="AS393" s="44">
        <f t="shared" si="692"/>
        <v>40.208333333333336</v>
      </c>
      <c r="AT393" s="44">
        <f t="shared" si="692"/>
        <v>40.208333333333336</v>
      </c>
      <c r="AU393" s="44">
        <f t="shared" si="692"/>
        <v>40.208333333333336</v>
      </c>
      <c r="AV393" s="44">
        <f t="shared" si="692"/>
        <v>40.208333333333336</v>
      </c>
      <c r="AW393" s="44">
        <f t="shared" si="692"/>
        <v>40.208333333333336</v>
      </c>
      <c r="AX393" s="44">
        <f t="shared" si="692"/>
        <v>40.208333333333336</v>
      </c>
      <c r="AY393" s="44">
        <f t="shared" si="692"/>
        <v>40.208333333333336</v>
      </c>
      <c r="AZ393" s="44">
        <f t="shared" si="692"/>
        <v>40.208333333333336</v>
      </c>
      <c r="BA393" s="44">
        <f t="shared" si="692"/>
        <v>40.208333333333336</v>
      </c>
      <c r="BB393" s="44">
        <f t="shared" si="692"/>
        <v>40.208333333333336</v>
      </c>
      <c r="BC393" s="44">
        <f t="shared" si="642"/>
        <v>3859.9999999999995</v>
      </c>
      <c r="BD393" s="146">
        <f t="shared" si="643"/>
        <v>5790</v>
      </c>
    </row>
    <row r="394" spans="1:56" outlineLevel="1" x14ac:dyDescent="0.25">
      <c r="A394" s="34">
        <v>40178</v>
      </c>
      <c r="B394" s="35" t="s">
        <v>558</v>
      </c>
      <c r="C394" s="36" t="s">
        <v>559</v>
      </c>
      <c r="D394" s="38">
        <v>7012</v>
      </c>
      <c r="E394" s="42"/>
      <c r="F394" s="42"/>
      <c r="G394" s="42"/>
      <c r="H394" s="38"/>
      <c r="I394" s="38">
        <v>350.60000000000014</v>
      </c>
      <c r="J394" s="38">
        <v>701.20000000000027</v>
      </c>
      <c r="K394" s="38">
        <v>1051.8000000000004</v>
      </c>
      <c r="L394" s="38">
        <v>1402.4000000000005</v>
      </c>
      <c r="M394" s="38">
        <f t="shared" si="662"/>
        <v>1753.0000000000007</v>
      </c>
      <c r="N394" s="40">
        <v>6661.4</v>
      </c>
      <c r="O394" s="41">
        <v>29.216666666666669</v>
      </c>
      <c r="P394" s="40">
        <v>29.216666666666669</v>
      </c>
      <c r="Q394" s="40">
        <v>29.216666666666669</v>
      </c>
      <c r="R394" s="40">
        <v>29.216666666666669</v>
      </c>
      <c r="S394" s="40">
        <v>29.216666666666669</v>
      </c>
      <c r="T394" s="40">
        <v>29.216666666666669</v>
      </c>
      <c r="U394" s="40">
        <v>29.216666666666669</v>
      </c>
      <c r="V394" s="40">
        <v>29.216666666666669</v>
      </c>
      <c r="W394" s="40">
        <v>29.216666666666669</v>
      </c>
      <c r="X394" s="40">
        <v>29.216666666666669</v>
      </c>
      <c r="Y394" s="40">
        <v>29.216666666666669</v>
      </c>
      <c r="Z394" s="40">
        <v>29.216666666666669</v>
      </c>
      <c r="AA394" s="42">
        <v>2103.6000000000008</v>
      </c>
      <c r="AB394" s="42">
        <v>4908.3999999999996</v>
      </c>
      <c r="AC394" s="40">
        <f>+($D$394*5%)/12</f>
        <v>29.216666666666669</v>
      </c>
      <c r="AD394" s="40">
        <f t="shared" ref="AD394:AN394" si="693">+($D$394*5%)/12</f>
        <v>29.216666666666669</v>
      </c>
      <c r="AE394" s="40">
        <f t="shared" si="693"/>
        <v>29.216666666666669</v>
      </c>
      <c r="AF394" s="40">
        <f t="shared" si="693"/>
        <v>29.216666666666669</v>
      </c>
      <c r="AG394" s="40">
        <f t="shared" si="693"/>
        <v>29.216666666666669</v>
      </c>
      <c r="AH394" s="40">
        <f t="shared" si="693"/>
        <v>29.216666666666669</v>
      </c>
      <c r="AI394" s="40">
        <f t="shared" si="693"/>
        <v>29.216666666666669</v>
      </c>
      <c r="AJ394" s="40">
        <f t="shared" si="693"/>
        <v>29.216666666666669</v>
      </c>
      <c r="AK394" s="40">
        <f t="shared" si="693"/>
        <v>29.216666666666669</v>
      </c>
      <c r="AL394" s="40">
        <f t="shared" si="693"/>
        <v>29.216666666666669</v>
      </c>
      <c r="AM394" s="40">
        <f t="shared" si="693"/>
        <v>29.216666666666669</v>
      </c>
      <c r="AN394" s="40">
        <f t="shared" si="693"/>
        <v>29.216666666666669</v>
      </c>
      <c r="AO394" s="44">
        <f>+AA394+SUM(AC394:AN394)</f>
        <v>2454.2000000000007</v>
      </c>
      <c r="AP394" s="44">
        <f t="shared" si="638"/>
        <v>4557.7999999999993</v>
      </c>
      <c r="AQ394" s="44">
        <f>+($D$394*5%)/12</f>
        <v>29.216666666666669</v>
      </c>
      <c r="AR394" s="44">
        <f t="shared" ref="AR394:BB394" si="694">+($D$394*5%)/12</f>
        <v>29.216666666666669</v>
      </c>
      <c r="AS394" s="44">
        <f t="shared" si="694"/>
        <v>29.216666666666669</v>
      </c>
      <c r="AT394" s="44">
        <f t="shared" si="694"/>
        <v>29.216666666666669</v>
      </c>
      <c r="AU394" s="44">
        <f t="shared" si="694"/>
        <v>29.216666666666669</v>
      </c>
      <c r="AV394" s="44">
        <f t="shared" si="694"/>
        <v>29.216666666666669</v>
      </c>
      <c r="AW394" s="44">
        <f t="shared" si="694"/>
        <v>29.216666666666669</v>
      </c>
      <c r="AX394" s="44">
        <f t="shared" si="694"/>
        <v>29.216666666666669</v>
      </c>
      <c r="AY394" s="44">
        <f t="shared" si="694"/>
        <v>29.216666666666669</v>
      </c>
      <c r="AZ394" s="44">
        <f t="shared" si="694"/>
        <v>29.216666666666669</v>
      </c>
      <c r="BA394" s="44">
        <f t="shared" si="694"/>
        <v>29.216666666666669</v>
      </c>
      <c r="BB394" s="44">
        <f t="shared" si="694"/>
        <v>29.216666666666669</v>
      </c>
      <c r="BC394" s="44">
        <f t="shared" si="642"/>
        <v>2804.8000000000011</v>
      </c>
      <c r="BD394" s="146">
        <f t="shared" si="643"/>
        <v>4207.1999999999989</v>
      </c>
    </row>
    <row r="395" spans="1:56" outlineLevel="1" x14ac:dyDescent="0.25">
      <c r="A395" s="34">
        <v>40209</v>
      </c>
      <c r="B395" s="35" t="s">
        <v>560</v>
      </c>
      <c r="C395" s="36" t="s">
        <v>561</v>
      </c>
      <c r="D395" s="38">
        <v>19304.03</v>
      </c>
      <c r="E395" s="42"/>
      <c r="F395" s="42"/>
      <c r="G395" s="42"/>
      <c r="H395" s="38"/>
      <c r="I395" s="38">
        <v>884.76804166666648</v>
      </c>
      <c r="J395" s="38">
        <v>1849.9695416666664</v>
      </c>
      <c r="K395" s="38">
        <v>2815.171041666666</v>
      </c>
      <c r="L395" s="38">
        <v>3780.3725416666657</v>
      </c>
      <c r="M395" s="38">
        <f t="shared" si="662"/>
        <v>4745.5740416666658</v>
      </c>
      <c r="N395" s="40">
        <v>18338.8285</v>
      </c>
      <c r="O395" s="41">
        <v>80.433458333333334</v>
      </c>
      <c r="P395" s="40">
        <v>80.433458333333334</v>
      </c>
      <c r="Q395" s="40">
        <v>80.433458333333334</v>
      </c>
      <c r="R395" s="40">
        <v>80.433458333333334</v>
      </c>
      <c r="S395" s="40">
        <v>80.433458333333334</v>
      </c>
      <c r="T395" s="40">
        <v>80.433458333333334</v>
      </c>
      <c r="U395" s="40">
        <v>80.433458333333334</v>
      </c>
      <c r="V395" s="40">
        <v>80.433458333333334</v>
      </c>
      <c r="W395" s="40">
        <v>80.433458333333334</v>
      </c>
      <c r="X395" s="40">
        <v>80.433458333333334</v>
      </c>
      <c r="Y395" s="40">
        <v>80.433458333333334</v>
      </c>
      <c r="Z395" s="40">
        <v>80.433458333333334</v>
      </c>
      <c r="AA395" s="42">
        <v>5710.775541666666</v>
      </c>
      <c r="AB395" s="42">
        <v>13593.254458333333</v>
      </c>
      <c r="AC395" s="40">
        <f>+($D$395*5%)/12</f>
        <v>80.433458333333334</v>
      </c>
      <c r="AD395" s="40">
        <f t="shared" ref="AD395:AN395" si="695">+($D$395*5%)/12</f>
        <v>80.433458333333334</v>
      </c>
      <c r="AE395" s="40">
        <f t="shared" si="695"/>
        <v>80.433458333333334</v>
      </c>
      <c r="AF395" s="40">
        <f t="shared" si="695"/>
        <v>80.433458333333334</v>
      </c>
      <c r="AG395" s="40">
        <f t="shared" si="695"/>
        <v>80.433458333333334</v>
      </c>
      <c r="AH395" s="40">
        <f t="shared" si="695"/>
        <v>80.433458333333334</v>
      </c>
      <c r="AI395" s="40">
        <f t="shared" si="695"/>
        <v>80.433458333333334</v>
      </c>
      <c r="AJ395" s="40">
        <f t="shared" si="695"/>
        <v>80.433458333333334</v>
      </c>
      <c r="AK395" s="40">
        <f t="shared" si="695"/>
        <v>80.433458333333334</v>
      </c>
      <c r="AL395" s="40">
        <f t="shared" si="695"/>
        <v>80.433458333333334</v>
      </c>
      <c r="AM395" s="40">
        <f t="shared" si="695"/>
        <v>80.433458333333334</v>
      </c>
      <c r="AN395" s="40">
        <f t="shared" si="695"/>
        <v>80.433458333333334</v>
      </c>
      <c r="AO395" s="44">
        <f t="shared" si="637"/>
        <v>6675.9770416666661</v>
      </c>
      <c r="AP395" s="44">
        <f t="shared" si="638"/>
        <v>12628.052958333334</v>
      </c>
      <c r="AQ395" s="44">
        <f>+($D$395*5%)/12</f>
        <v>80.433458333333334</v>
      </c>
      <c r="AR395" s="44">
        <f t="shared" ref="AR395:BB395" si="696">+($D$395*5%)/12</f>
        <v>80.433458333333334</v>
      </c>
      <c r="AS395" s="44">
        <f t="shared" si="696"/>
        <v>80.433458333333334</v>
      </c>
      <c r="AT395" s="44">
        <f t="shared" si="696"/>
        <v>80.433458333333334</v>
      </c>
      <c r="AU395" s="44">
        <f t="shared" si="696"/>
        <v>80.433458333333334</v>
      </c>
      <c r="AV395" s="44">
        <f t="shared" si="696"/>
        <v>80.433458333333334</v>
      </c>
      <c r="AW395" s="44">
        <f t="shared" si="696"/>
        <v>80.433458333333334</v>
      </c>
      <c r="AX395" s="44">
        <f t="shared" si="696"/>
        <v>80.433458333333334</v>
      </c>
      <c r="AY395" s="44">
        <f t="shared" si="696"/>
        <v>80.433458333333334</v>
      </c>
      <c r="AZ395" s="44">
        <f t="shared" si="696"/>
        <v>80.433458333333334</v>
      </c>
      <c r="BA395" s="44">
        <f t="shared" si="696"/>
        <v>80.433458333333334</v>
      </c>
      <c r="BB395" s="44">
        <f t="shared" si="696"/>
        <v>80.433458333333334</v>
      </c>
      <c r="BC395" s="44">
        <f t="shared" si="642"/>
        <v>7641.1785416666662</v>
      </c>
      <c r="BD395" s="146">
        <f t="shared" si="643"/>
        <v>11662.851458333333</v>
      </c>
    </row>
    <row r="396" spans="1:56" outlineLevel="1" x14ac:dyDescent="0.25">
      <c r="A396" s="34">
        <v>40210</v>
      </c>
      <c r="B396" s="35" t="s">
        <v>549</v>
      </c>
      <c r="C396" s="36" t="s">
        <v>562</v>
      </c>
      <c r="D396" s="38">
        <v>32691.599999999999</v>
      </c>
      <c r="E396" s="42"/>
      <c r="F396" s="42"/>
      <c r="G396" s="42"/>
      <c r="H396" s="38"/>
      <c r="I396" s="38">
        <v>1362.15</v>
      </c>
      <c r="J396" s="38">
        <v>2996.7299999999996</v>
      </c>
      <c r="K396" s="38">
        <v>4631.3099999999995</v>
      </c>
      <c r="L396" s="38">
        <v>6265.8899999999994</v>
      </c>
      <c r="M396" s="38">
        <f t="shared" si="662"/>
        <v>7900.4699999999993</v>
      </c>
      <c r="N396" s="40">
        <v>31057.02</v>
      </c>
      <c r="O396" s="41">
        <v>136.215</v>
      </c>
      <c r="P396" s="40">
        <v>136.215</v>
      </c>
      <c r="Q396" s="40">
        <v>136.215</v>
      </c>
      <c r="R396" s="40">
        <v>136.215</v>
      </c>
      <c r="S396" s="40">
        <v>136.215</v>
      </c>
      <c r="T396" s="40">
        <v>136.215</v>
      </c>
      <c r="U396" s="40">
        <v>136.215</v>
      </c>
      <c r="V396" s="40">
        <v>136.215</v>
      </c>
      <c r="W396" s="40">
        <v>136.215</v>
      </c>
      <c r="X396" s="40">
        <v>136.215</v>
      </c>
      <c r="Y396" s="40">
        <v>136.215</v>
      </c>
      <c r="Z396" s="40">
        <v>136.215</v>
      </c>
      <c r="AA396" s="42">
        <v>9535.0499999999993</v>
      </c>
      <c r="AB396" s="42">
        <v>23156.55</v>
      </c>
      <c r="AC396" s="40">
        <f>+($D$396*5%)/12</f>
        <v>136.215</v>
      </c>
      <c r="AD396" s="40">
        <f t="shared" ref="AD396:AN396" si="697">+($D$396*5%)/12</f>
        <v>136.215</v>
      </c>
      <c r="AE396" s="40">
        <f t="shared" si="697"/>
        <v>136.215</v>
      </c>
      <c r="AF396" s="40">
        <f t="shared" si="697"/>
        <v>136.215</v>
      </c>
      <c r="AG396" s="40">
        <f t="shared" si="697"/>
        <v>136.215</v>
      </c>
      <c r="AH396" s="40">
        <f t="shared" si="697"/>
        <v>136.215</v>
      </c>
      <c r="AI396" s="40">
        <f t="shared" si="697"/>
        <v>136.215</v>
      </c>
      <c r="AJ396" s="40">
        <f t="shared" si="697"/>
        <v>136.215</v>
      </c>
      <c r="AK396" s="40">
        <f t="shared" si="697"/>
        <v>136.215</v>
      </c>
      <c r="AL396" s="40">
        <f t="shared" si="697"/>
        <v>136.215</v>
      </c>
      <c r="AM396" s="40">
        <f t="shared" si="697"/>
        <v>136.215</v>
      </c>
      <c r="AN396" s="40">
        <f t="shared" si="697"/>
        <v>136.215</v>
      </c>
      <c r="AO396" s="44">
        <f t="shared" si="637"/>
        <v>11169.63</v>
      </c>
      <c r="AP396" s="44">
        <f t="shared" si="638"/>
        <v>21521.97</v>
      </c>
      <c r="AQ396" s="44">
        <f>+($D$396*5%)/12</f>
        <v>136.215</v>
      </c>
      <c r="AR396" s="44">
        <f t="shared" ref="AR396:BB396" si="698">+($D$396*5%)/12</f>
        <v>136.215</v>
      </c>
      <c r="AS396" s="44">
        <f t="shared" si="698"/>
        <v>136.215</v>
      </c>
      <c r="AT396" s="44">
        <f t="shared" si="698"/>
        <v>136.215</v>
      </c>
      <c r="AU396" s="44">
        <f t="shared" si="698"/>
        <v>136.215</v>
      </c>
      <c r="AV396" s="44">
        <f t="shared" si="698"/>
        <v>136.215</v>
      </c>
      <c r="AW396" s="44">
        <f t="shared" si="698"/>
        <v>136.215</v>
      </c>
      <c r="AX396" s="44">
        <f t="shared" si="698"/>
        <v>136.215</v>
      </c>
      <c r="AY396" s="44">
        <f t="shared" si="698"/>
        <v>136.215</v>
      </c>
      <c r="AZ396" s="44">
        <f t="shared" si="698"/>
        <v>136.215</v>
      </c>
      <c r="BA396" s="44">
        <f t="shared" si="698"/>
        <v>136.215</v>
      </c>
      <c r="BB396" s="44">
        <f t="shared" si="698"/>
        <v>136.215</v>
      </c>
      <c r="BC396" s="44">
        <f t="shared" si="642"/>
        <v>12804.21</v>
      </c>
      <c r="BD396" s="146">
        <f t="shared" si="643"/>
        <v>19887.39</v>
      </c>
    </row>
    <row r="397" spans="1:56" outlineLevel="1" x14ac:dyDescent="0.25">
      <c r="A397" s="34">
        <v>40225</v>
      </c>
      <c r="B397" s="35" t="s">
        <v>563</v>
      </c>
      <c r="C397" s="36" t="s">
        <v>564</v>
      </c>
      <c r="D397" s="38">
        <v>15724.9</v>
      </c>
      <c r="E397" s="42"/>
      <c r="F397" s="42"/>
      <c r="G397" s="42"/>
      <c r="H397" s="38"/>
      <c r="I397" s="38">
        <v>655.20416666666654</v>
      </c>
      <c r="J397" s="38">
        <v>1441.4491666666663</v>
      </c>
      <c r="K397" s="38">
        <v>2227.6941666666662</v>
      </c>
      <c r="L397" s="38">
        <v>3013.9391666666661</v>
      </c>
      <c r="M397" s="38">
        <f t="shared" si="662"/>
        <v>3800.184166666666</v>
      </c>
      <c r="N397" s="40">
        <v>14938.655000000001</v>
      </c>
      <c r="O397" s="41">
        <v>65.520416666666662</v>
      </c>
      <c r="P397" s="40">
        <v>65.520416666666662</v>
      </c>
      <c r="Q397" s="40">
        <v>65.520416666666662</v>
      </c>
      <c r="R397" s="40">
        <v>65.520416666666662</v>
      </c>
      <c r="S397" s="40">
        <v>65.520416666666662</v>
      </c>
      <c r="T397" s="40">
        <v>65.520416666666662</v>
      </c>
      <c r="U397" s="40">
        <v>65.520416666666662</v>
      </c>
      <c r="V397" s="40">
        <v>65.520416666666662</v>
      </c>
      <c r="W397" s="40">
        <v>65.520416666666662</v>
      </c>
      <c r="X397" s="40">
        <v>65.520416666666662</v>
      </c>
      <c r="Y397" s="40">
        <v>65.520416666666662</v>
      </c>
      <c r="Z397" s="40">
        <v>65.520416666666662</v>
      </c>
      <c r="AA397" s="42">
        <v>4586.4291666666659</v>
      </c>
      <c r="AB397" s="42">
        <v>11138.470833333333</v>
      </c>
      <c r="AC397" s="40">
        <f>+($D$397*5%)/12</f>
        <v>65.520416666666662</v>
      </c>
      <c r="AD397" s="40">
        <f t="shared" ref="AD397:AN397" si="699">+($D$397*5%)/12</f>
        <v>65.520416666666662</v>
      </c>
      <c r="AE397" s="40">
        <f t="shared" si="699"/>
        <v>65.520416666666662</v>
      </c>
      <c r="AF397" s="40">
        <f t="shared" si="699"/>
        <v>65.520416666666662</v>
      </c>
      <c r="AG397" s="40">
        <f t="shared" si="699"/>
        <v>65.520416666666662</v>
      </c>
      <c r="AH397" s="40">
        <f t="shared" si="699"/>
        <v>65.520416666666662</v>
      </c>
      <c r="AI397" s="40">
        <f t="shared" si="699"/>
        <v>65.520416666666662</v>
      </c>
      <c r="AJ397" s="40">
        <f t="shared" si="699"/>
        <v>65.520416666666662</v>
      </c>
      <c r="AK397" s="40">
        <f t="shared" si="699"/>
        <v>65.520416666666662</v>
      </c>
      <c r="AL397" s="40">
        <f t="shared" si="699"/>
        <v>65.520416666666662</v>
      </c>
      <c r="AM397" s="40">
        <f t="shared" si="699"/>
        <v>65.520416666666662</v>
      </c>
      <c r="AN397" s="40">
        <f t="shared" si="699"/>
        <v>65.520416666666662</v>
      </c>
      <c r="AO397" s="44">
        <f t="shared" si="637"/>
        <v>5372.6741666666658</v>
      </c>
      <c r="AP397" s="44">
        <f t="shared" si="638"/>
        <v>10352.225833333334</v>
      </c>
      <c r="AQ397" s="44">
        <f>+($D$397*5%)/12</f>
        <v>65.520416666666662</v>
      </c>
      <c r="AR397" s="44">
        <f t="shared" ref="AR397:BB397" si="700">+($D$397*5%)/12</f>
        <v>65.520416666666662</v>
      </c>
      <c r="AS397" s="44">
        <f t="shared" si="700"/>
        <v>65.520416666666662</v>
      </c>
      <c r="AT397" s="44">
        <f t="shared" si="700"/>
        <v>65.520416666666662</v>
      </c>
      <c r="AU397" s="44">
        <f t="shared" si="700"/>
        <v>65.520416666666662</v>
      </c>
      <c r="AV397" s="44">
        <f t="shared" si="700"/>
        <v>65.520416666666662</v>
      </c>
      <c r="AW397" s="44">
        <f t="shared" si="700"/>
        <v>65.520416666666662</v>
      </c>
      <c r="AX397" s="44">
        <f t="shared" si="700"/>
        <v>65.520416666666662</v>
      </c>
      <c r="AY397" s="44">
        <f t="shared" si="700"/>
        <v>65.520416666666662</v>
      </c>
      <c r="AZ397" s="44">
        <f t="shared" si="700"/>
        <v>65.520416666666662</v>
      </c>
      <c r="BA397" s="44">
        <f t="shared" si="700"/>
        <v>65.520416666666662</v>
      </c>
      <c r="BB397" s="44">
        <f t="shared" si="700"/>
        <v>65.520416666666662</v>
      </c>
      <c r="BC397" s="44">
        <f t="shared" si="642"/>
        <v>6158.9191666666657</v>
      </c>
      <c r="BD397" s="146">
        <f t="shared" si="643"/>
        <v>9565.9808333333349</v>
      </c>
    </row>
    <row r="398" spans="1:56" outlineLevel="1" x14ac:dyDescent="0.25">
      <c r="A398" s="34">
        <v>40228</v>
      </c>
      <c r="B398" s="35" t="s">
        <v>286</v>
      </c>
      <c r="C398" s="36" t="s">
        <v>565</v>
      </c>
      <c r="D398" s="38">
        <v>8155.55</v>
      </c>
      <c r="E398" s="42"/>
      <c r="F398" s="42"/>
      <c r="G398" s="42"/>
      <c r="H398" s="38"/>
      <c r="I398" s="38">
        <v>339.8145833333333</v>
      </c>
      <c r="J398" s="38">
        <v>747.59208333333322</v>
      </c>
      <c r="K398" s="38">
        <v>1155.3695833333331</v>
      </c>
      <c r="L398" s="38">
        <v>1563.1470833333331</v>
      </c>
      <c r="M398" s="38">
        <f t="shared" si="662"/>
        <v>1970.924583333333</v>
      </c>
      <c r="N398" s="40">
        <v>7747.7725</v>
      </c>
      <c r="O398" s="41">
        <v>33.981458333333336</v>
      </c>
      <c r="P398" s="40">
        <v>33.981458333333336</v>
      </c>
      <c r="Q398" s="40">
        <v>33.981458333333336</v>
      </c>
      <c r="R398" s="40">
        <v>33.981458333333336</v>
      </c>
      <c r="S398" s="40">
        <v>33.981458333333336</v>
      </c>
      <c r="T398" s="40">
        <v>33.981458333333336</v>
      </c>
      <c r="U398" s="40">
        <v>33.981458333333336</v>
      </c>
      <c r="V398" s="40">
        <v>33.981458333333336</v>
      </c>
      <c r="W398" s="40">
        <v>33.981458333333336</v>
      </c>
      <c r="X398" s="40">
        <v>33.981458333333336</v>
      </c>
      <c r="Y398" s="40">
        <v>33.981458333333336</v>
      </c>
      <c r="Z398" s="40">
        <v>33.981458333333336</v>
      </c>
      <c r="AA398" s="42">
        <v>2378.7020833333327</v>
      </c>
      <c r="AB398" s="42">
        <v>5776.8479166666675</v>
      </c>
      <c r="AC398" s="40">
        <f>+($D$398*5%)/12</f>
        <v>33.981458333333336</v>
      </c>
      <c r="AD398" s="40">
        <f t="shared" ref="AD398:AN398" si="701">+($D$398*5%)/12</f>
        <v>33.981458333333336</v>
      </c>
      <c r="AE398" s="40">
        <f t="shared" si="701"/>
        <v>33.981458333333336</v>
      </c>
      <c r="AF398" s="40">
        <f t="shared" si="701"/>
        <v>33.981458333333336</v>
      </c>
      <c r="AG398" s="40">
        <f t="shared" si="701"/>
        <v>33.981458333333336</v>
      </c>
      <c r="AH398" s="40">
        <f t="shared" si="701"/>
        <v>33.981458333333336</v>
      </c>
      <c r="AI398" s="40">
        <f t="shared" si="701"/>
        <v>33.981458333333336</v>
      </c>
      <c r="AJ398" s="40">
        <f t="shared" si="701"/>
        <v>33.981458333333336</v>
      </c>
      <c r="AK398" s="40">
        <f t="shared" si="701"/>
        <v>33.981458333333336</v>
      </c>
      <c r="AL398" s="40">
        <f t="shared" si="701"/>
        <v>33.981458333333336</v>
      </c>
      <c r="AM398" s="40">
        <f t="shared" si="701"/>
        <v>33.981458333333336</v>
      </c>
      <c r="AN398" s="40">
        <f t="shared" si="701"/>
        <v>33.981458333333336</v>
      </c>
      <c r="AO398" s="44">
        <f t="shared" si="637"/>
        <v>2786.4795833333328</v>
      </c>
      <c r="AP398" s="44">
        <f t="shared" si="638"/>
        <v>5369.0704166666674</v>
      </c>
      <c r="AQ398" s="44">
        <f>+($D$398*5%)/12</f>
        <v>33.981458333333336</v>
      </c>
      <c r="AR398" s="44">
        <f t="shared" ref="AR398:BB398" si="702">+($D$398*5%)/12</f>
        <v>33.981458333333336</v>
      </c>
      <c r="AS398" s="44">
        <f t="shared" si="702"/>
        <v>33.981458333333336</v>
      </c>
      <c r="AT398" s="44">
        <f t="shared" si="702"/>
        <v>33.981458333333336</v>
      </c>
      <c r="AU398" s="44">
        <f t="shared" si="702"/>
        <v>33.981458333333336</v>
      </c>
      <c r="AV398" s="44">
        <f t="shared" si="702"/>
        <v>33.981458333333336</v>
      </c>
      <c r="AW398" s="44">
        <f t="shared" si="702"/>
        <v>33.981458333333336</v>
      </c>
      <c r="AX398" s="44">
        <f t="shared" si="702"/>
        <v>33.981458333333336</v>
      </c>
      <c r="AY398" s="44">
        <f t="shared" si="702"/>
        <v>33.981458333333336</v>
      </c>
      <c r="AZ398" s="44">
        <f t="shared" si="702"/>
        <v>33.981458333333336</v>
      </c>
      <c r="BA398" s="44">
        <f t="shared" si="702"/>
        <v>33.981458333333336</v>
      </c>
      <c r="BB398" s="44">
        <f t="shared" si="702"/>
        <v>33.981458333333336</v>
      </c>
      <c r="BC398" s="44">
        <f t="shared" si="642"/>
        <v>3194.257083333333</v>
      </c>
      <c r="BD398" s="146">
        <f t="shared" si="643"/>
        <v>4961.2929166666672</v>
      </c>
    </row>
    <row r="399" spans="1:56" outlineLevel="1" x14ac:dyDescent="0.25">
      <c r="A399" s="34">
        <v>40278</v>
      </c>
      <c r="B399" s="35" t="s">
        <v>566</v>
      </c>
      <c r="C399" s="36" t="s">
        <v>567</v>
      </c>
      <c r="D399" s="38">
        <v>15084.08</v>
      </c>
      <c r="E399" s="42"/>
      <c r="F399" s="42"/>
      <c r="G399" s="42"/>
      <c r="H399" s="38"/>
      <c r="I399" s="38">
        <v>502.8026666666666</v>
      </c>
      <c r="J399" s="38">
        <v>1257.0066666666664</v>
      </c>
      <c r="K399" s="38">
        <v>2011.2106666666664</v>
      </c>
      <c r="L399" s="38">
        <v>2765.4146666666661</v>
      </c>
      <c r="M399" s="38">
        <f t="shared" si="662"/>
        <v>3519.6186666666658</v>
      </c>
      <c r="N399" s="40">
        <v>14329.876</v>
      </c>
      <c r="O399" s="41">
        <v>62.850333333333339</v>
      </c>
      <c r="P399" s="40">
        <v>62.850333333333339</v>
      </c>
      <c r="Q399" s="40">
        <v>62.850333333333339</v>
      </c>
      <c r="R399" s="40">
        <v>62.850333333333339</v>
      </c>
      <c r="S399" s="40">
        <v>62.850333333333339</v>
      </c>
      <c r="T399" s="40">
        <v>62.850333333333339</v>
      </c>
      <c r="U399" s="40">
        <v>62.850333333333339</v>
      </c>
      <c r="V399" s="40">
        <v>62.850333333333339</v>
      </c>
      <c r="W399" s="40">
        <v>62.850333333333339</v>
      </c>
      <c r="X399" s="40">
        <v>62.850333333333339</v>
      </c>
      <c r="Y399" s="40">
        <v>62.850333333333339</v>
      </c>
      <c r="Z399" s="40">
        <v>62.850333333333339</v>
      </c>
      <c r="AA399" s="42">
        <v>4273.822666666666</v>
      </c>
      <c r="AB399" s="42">
        <v>10810.257333333335</v>
      </c>
      <c r="AC399" s="40">
        <f>+($D$399*5%)/12</f>
        <v>62.850333333333339</v>
      </c>
      <c r="AD399" s="40">
        <f t="shared" ref="AD399:AN399" si="703">+($D$399*5%)/12</f>
        <v>62.850333333333339</v>
      </c>
      <c r="AE399" s="40">
        <f t="shared" si="703"/>
        <v>62.850333333333339</v>
      </c>
      <c r="AF399" s="40">
        <f t="shared" si="703"/>
        <v>62.850333333333339</v>
      </c>
      <c r="AG399" s="40">
        <f t="shared" si="703"/>
        <v>62.850333333333339</v>
      </c>
      <c r="AH399" s="40">
        <f t="shared" si="703"/>
        <v>62.850333333333339</v>
      </c>
      <c r="AI399" s="40">
        <f t="shared" si="703"/>
        <v>62.850333333333339</v>
      </c>
      <c r="AJ399" s="40">
        <f t="shared" si="703"/>
        <v>62.850333333333339</v>
      </c>
      <c r="AK399" s="40">
        <f t="shared" si="703"/>
        <v>62.850333333333339</v>
      </c>
      <c r="AL399" s="40">
        <f t="shared" si="703"/>
        <v>62.850333333333339</v>
      </c>
      <c r="AM399" s="40">
        <f t="shared" si="703"/>
        <v>62.850333333333339</v>
      </c>
      <c r="AN399" s="40">
        <f t="shared" si="703"/>
        <v>62.850333333333339</v>
      </c>
      <c r="AO399" s="44">
        <f>+AA399+SUM(AC399:AN399)</f>
        <v>5028.0266666666657</v>
      </c>
      <c r="AP399" s="44">
        <f t="shared" si="638"/>
        <v>10056.053333333333</v>
      </c>
      <c r="AQ399" s="44">
        <f>+($D$399*5%)/12</f>
        <v>62.850333333333339</v>
      </c>
      <c r="AR399" s="44">
        <f t="shared" ref="AR399:BB399" si="704">+($D$399*5%)/12</f>
        <v>62.850333333333339</v>
      </c>
      <c r="AS399" s="44">
        <f t="shared" si="704"/>
        <v>62.850333333333339</v>
      </c>
      <c r="AT399" s="44">
        <f t="shared" si="704"/>
        <v>62.850333333333339</v>
      </c>
      <c r="AU399" s="44">
        <f t="shared" si="704"/>
        <v>62.850333333333339</v>
      </c>
      <c r="AV399" s="44">
        <f t="shared" si="704"/>
        <v>62.850333333333339</v>
      </c>
      <c r="AW399" s="44">
        <f t="shared" si="704"/>
        <v>62.850333333333339</v>
      </c>
      <c r="AX399" s="44">
        <f t="shared" si="704"/>
        <v>62.850333333333339</v>
      </c>
      <c r="AY399" s="44">
        <f t="shared" si="704"/>
        <v>62.850333333333339</v>
      </c>
      <c r="AZ399" s="44">
        <f t="shared" si="704"/>
        <v>62.850333333333339</v>
      </c>
      <c r="BA399" s="44">
        <f t="shared" si="704"/>
        <v>62.850333333333339</v>
      </c>
      <c r="BB399" s="44">
        <f t="shared" si="704"/>
        <v>62.850333333333339</v>
      </c>
      <c r="BC399" s="44">
        <f t="shared" si="642"/>
        <v>5782.2306666666655</v>
      </c>
      <c r="BD399" s="146">
        <f t="shared" si="643"/>
        <v>9301.8493333333354</v>
      </c>
    </row>
    <row r="400" spans="1:56" outlineLevel="1" x14ac:dyDescent="0.25">
      <c r="A400" s="34">
        <v>40278</v>
      </c>
      <c r="B400" s="35" t="s">
        <v>566</v>
      </c>
      <c r="C400" s="36" t="s">
        <v>567</v>
      </c>
      <c r="D400" s="38">
        <v>8151.55</v>
      </c>
      <c r="E400" s="42"/>
      <c r="F400" s="42"/>
      <c r="G400" s="42"/>
      <c r="H400" s="38"/>
      <c r="I400" s="38">
        <v>271.71833333333331</v>
      </c>
      <c r="J400" s="38">
        <v>679.29583333333323</v>
      </c>
      <c r="K400" s="38">
        <v>1086.8733333333332</v>
      </c>
      <c r="L400" s="38">
        <v>1494.4508333333331</v>
      </c>
      <c r="M400" s="38">
        <f t="shared" si="662"/>
        <v>1902.028333333333</v>
      </c>
      <c r="N400" s="40">
        <v>7743.9724999999999</v>
      </c>
      <c r="O400" s="41">
        <v>33.96479166666667</v>
      </c>
      <c r="P400" s="40">
        <v>33.96479166666667</v>
      </c>
      <c r="Q400" s="40">
        <v>33.96479166666667</v>
      </c>
      <c r="R400" s="40">
        <v>33.96479166666667</v>
      </c>
      <c r="S400" s="40">
        <v>33.96479166666667</v>
      </c>
      <c r="T400" s="40">
        <v>33.96479166666667</v>
      </c>
      <c r="U400" s="40">
        <v>33.96479166666667</v>
      </c>
      <c r="V400" s="40">
        <v>33.96479166666667</v>
      </c>
      <c r="W400" s="40">
        <v>33.96479166666667</v>
      </c>
      <c r="X400" s="40">
        <v>33.96479166666667</v>
      </c>
      <c r="Y400" s="40">
        <v>33.96479166666667</v>
      </c>
      <c r="Z400" s="40">
        <v>33.96479166666667</v>
      </c>
      <c r="AA400" s="42">
        <v>2309.6058333333331</v>
      </c>
      <c r="AB400" s="42">
        <v>5841.9441666666671</v>
      </c>
      <c r="AC400" s="40">
        <f>+($D$400*5%)/12</f>
        <v>33.96479166666667</v>
      </c>
      <c r="AD400" s="40">
        <f t="shared" ref="AD400:AN400" si="705">+($D$400*5%)/12</f>
        <v>33.96479166666667</v>
      </c>
      <c r="AE400" s="40">
        <f t="shared" si="705"/>
        <v>33.96479166666667</v>
      </c>
      <c r="AF400" s="40">
        <f t="shared" si="705"/>
        <v>33.96479166666667</v>
      </c>
      <c r="AG400" s="40">
        <f t="shared" si="705"/>
        <v>33.96479166666667</v>
      </c>
      <c r="AH400" s="40">
        <f t="shared" si="705"/>
        <v>33.96479166666667</v>
      </c>
      <c r="AI400" s="40">
        <f t="shared" si="705"/>
        <v>33.96479166666667</v>
      </c>
      <c r="AJ400" s="40">
        <f t="shared" si="705"/>
        <v>33.96479166666667</v>
      </c>
      <c r="AK400" s="40">
        <f t="shared" si="705"/>
        <v>33.96479166666667</v>
      </c>
      <c r="AL400" s="40">
        <f t="shared" si="705"/>
        <v>33.96479166666667</v>
      </c>
      <c r="AM400" s="40">
        <f t="shared" si="705"/>
        <v>33.96479166666667</v>
      </c>
      <c r="AN400" s="40">
        <f t="shared" si="705"/>
        <v>33.96479166666667</v>
      </c>
      <c r="AO400" s="44">
        <f t="shared" ref="AO400:AO413" si="706">+AA400+SUM(AC400:AN400)</f>
        <v>2717.1833333333329</v>
      </c>
      <c r="AP400" s="44">
        <f t="shared" si="638"/>
        <v>5434.3666666666668</v>
      </c>
      <c r="AQ400" s="44">
        <f>+($D$400*5%)/12</f>
        <v>33.96479166666667</v>
      </c>
      <c r="AR400" s="44">
        <f t="shared" ref="AR400:BB400" si="707">+($D$400*5%)/12</f>
        <v>33.96479166666667</v>
      </c>
      <c r="AS400" s="44">
        <f t="shared" si="707"/>
        <v>33.96479166666667</v>
      </c>
      <c r="AT400" s="44">
        <f t="shared" si="707"/>
        <v>33.96479166666667</v>
      </c>
      <c r="AU400" s="44">
        <f t="shared" si="707"/>
        <v>33.96479166666667</v>
      </c>
      <c r="AV400" s="44">
        <f t="shared" si="707"/>
        <v>33.96479166666667</v>
      </c>
      <c r="AW400" s="44">
        <f t="shared" si="707"/>
        <v>33.96479166666667</v>
      </c>
      <c r="AX400" s="44">
        <f t="shared" si="707"/>
        <v>33.96479166666667</v>
      </c>
      <c r="AY400" s="44">
        <f t="shared" si="707"/>
        <v>33.96479166666667</v>
      </c>
      <c r="AZ400" s="44">
        <f t="shared" si="707"/>
        <v>33.96479166666667</v>
      </c>
      <c r="BA400" s="44">
        <f t="shared" si="707"/>
        <v>33.96479166666667</v>
      </c>
      <c r="BB400" s="44">
        <f t="shared" si="707"/>
        <v>33.96479166666667</v>
      </c>
      <c r="BC400" s="44">
        <f t="shared" si="642"/>
        <v>3124.7608333333328</v>
      </c>
      <c r="BD400" s="146">
        <f t="shared" si="643"/>
        <v>5026.7891666666674</v>
      </c>
    </row>
    <row r="401" spans="1:56" outlineLevel="1" x14ac:dyDescent="0.25">
      <c r="A401" s="34">
        <v>40278</v>
      </c>
      <c r="B401" s="35" t="s">
        <v>566</v>
      </c>
      <c r="C401" s="36" t="s">
        <v>567</v>
      </c>
      <c r="D401" s="38">
        <v>5840.12</v>
      </c>
      <c r="E401" s="42"/>
      <c r="F401" s="42"/>
      <c r="G401" s="42"/>
      <c r="H401" s="38"/>
      <c r="I401" s="38">
        <v>194.67066666666668</v>
      </c>
      <c r="J401" s="38">
        <v>486.67666666666673</v>
      </c>
      <c r="K401" s="38">
        <v>778.68266666666682</v>
      </c>
      <c r="L401" s="38">
        <v>1070.6886666666669</v>
      </c>
      <c r="M401" s="38">
        <f t="shared" si="662"/>
        <v>1362.694666666667</v>
      </c>
      <c r="N401" s="40">
        <v>5548.1139999999996</v>
      </c>
      <c r="O401" s="41">
        <v>24.333833333333335</v>
      </c>
      <c r="P401" s="40">
        <v>24.333833333333335</v>
      </c>
      <c r="Q401" s="40">
        <v>24.333833333333335</v>
      </c>
      <c r="R401" s="40">
        <v>24.333833333333335</v>
      </c>
      <c r="S401" s="40">
        <v>24.333833333333335</v>
      </c>
      <c r="T401" s="40">
        <v>24.333833333333335</v>
      </c>
      <c r="U401" s="40">
        <v>24.333833333333335</v>
      </c>
      <c r="V401" s="40">
        <v>24.333833333333335</v>
      </c>
      <c r="W401" s="40">
        <v>24.333833333333335</v>
      </c>
      <c r="X401" s="40">
        <v>24.333833333333335</v>
      </c>
      <c r="Y401" s="40">
        <v>24.333833333333335</v>
      </c>
      <c r="Z401" s="40">
        <v>24.333833333333335</v>
      </c>
      <c r="AA401" s="42">
        <v>1654.7006666666671</v>
      </c>
      <c r="AB401" s="42">
        <v>4185.4193333333333</v>
      </c>
      <c r="AC401" s="40">
        <f>+($D$401*5%)/12</f>
        <v>24.333833333333335</v>
      </c>
      <c r="AD401" s="40">
        <f t="shared" ref="AD401:AN401" si="708">+($D$401*5%)/12</f>
        <v>24.333833333333335</v>
      </c>
      <c r="AE401" s="40">
        <f t="shared" si="708"/>
        <v>24.333833333333335</v>
      </c>
      <c r="AF401" s="40">
        <f t="shared" si="708"/>
        <v>24.333833333333335</v>
      </c>
      <c r="AG401" s="40">
        <f t="shared" si="708"/>
        <v>24.333833333333335</v>
      </c>
      <c r="AH401" s="40">
        <f t="shared" si="708"/>
        <v>24.333833333333335</v>
      </c>
      <c r="AI401" s="40">
        <f t="shared" si="708"/>
        <v>24.333833333333335</v>
      </c>
      <c r="AJ401" s="40">
        <f t="shared" si="708"/>
        <v>24.333833333333335</v>
      </c>
      <c r="AK401" s="40">
        <f t="shared" si="708"/>
        <v>24.333833333333335</v>
      </c>
      <c r="AL401" s="40">
        <f t="shared" si="708"/>
        <v>24.333833333333335</v>
      </c>
      <c r="AM401" s="40">
        <f t="shared" si="708"/>
        <v>24.333833333333335</v>
      </c>
      <c r="AN401" s="40">
        <f t="shared" si="708"/>
        <v>24.333833333333335</v>
      </c>
      <c r="AO401" s="44">
        <f t="shared" si="706"/>
        <v>1946.7066666666672</v>
      </c>
      <c r="AP401" s="44">
        <f t="shared" si="638"/>
        <v>3893.413333333333</v>
      </c>
      <c r="AQ401" s="44">
        <f>+($D$401*5%)/12</f>
        <v>24.333833333333335</v>
      </c>
      <c r="AR401" s="44">
        <f t="shared" ref="AR401:BB401" si="709">+($D$401*5%)/12</f>
        <v>24.333833333333335</v>
      </c>
      <c r="AS401" s="44">
        <f t="shared" si="709"/>
        <v>24.333833333333335</v>
      </c>
      <c r="AT401" s="44">
        <f t="shared" si="709"/>
        <v>24.333833333333335</v>
      </c>
      <c r="AU401" s="44">
        <f t="shared" si="709"/>
        <v>24.333833333333335</v>
      </c>
      <c r="AV401" s="44">
        <f t="shared" si="709"/>
        <v>24.333833333333335</v>
      </c>
      <c r="AW401" s="44">
        <f t="shared" si="709"/>
        <v>24.333833333333335</v>
      </c>
      <c r="AX401" s="44">
        <f t="shared" si="709"/>
        <v>24.333833333333335</v>
      </c>
      <c r="AY401" s="44">
        <f t="shared" si="709"/>
        <v>24.333833333333335</v>
      </c>
      <c r="AZ401" s="44">
        <f t="shared" si="709"/>
        <v>24.333833333333335</v>
      </c>
      <c r="BA401" s="44">
        <f t="shared" si="709"/>
        <v>24.333833333333335</v>
      </c>
      <c r="BB401" s="44">
        <f t="shared" si="709"/>
        <v>24.333833333333335</v>
      </c>
      <c r="BC401" s="44">
        <f t="shared" si="642"/>
        <v>2238.7126666666672</v>
      </c>
      <c r="BD401" s="146">
        <f t="shared" si="643"/>
        <v>3601.4073333333326</v>
      </c>
    </row>
    <row r="402" spans="1:56" outlineLevel="1" x14ac:dyDescent="0.25">
      <c r="A402" s="34">
        <v>40278</v>
      </c>
      <c r="B402" s="35" t="s">
        <v>566</v>
      </c>
      <c r="C402" s="36" t="s">
        <v>567</v>
      </c>
      <c r="D402" s="38">
        <v>19597.259999999998</v>
      </c>
      <c r="E402" s="42"/>
      <c r="F402" s="42"/>
      <c r="G402" s="42"/>
      <c r="H402" s="38"/>
      <c r="I402" s="38">
        <v>653.24200000000008</v>
      </c>
      <c r="J402" s="38">
        <v>1633.1050000000002</v>
      </c>
      <c r="K402" s="38">
        <v>2612.9680000000003</v>
      </c>
      <c r="L402" s="38">
        <v>3592.8310000000006</v>
      </c>
      <c r="M402" s="38">
        <f t="shared" si="662"/>
        <v>4572.6940000000004</v>
      </c>
      <c r="N402" s="40">
        <v>18617.396999999997</v>
      </c>
      <c r="O402" s="41">
        <v>81.655249999999995</v>
      </c>
      <c r="P402" s="40">
        <v>81.655249999999995</v>
      </c>
      <c r="Q402" s="40">
        <v>81.655249999999995</v>
      </c>
      <c r="R402" s="40">
        <v>81.655249999999995</v>
      </c>
      <c r="S402" s="40">
        <v>81.655249999999995</v>
      </c>
      <c r="T402" s="40">
        <v>81.655249999999995</v>
      </c>
      <c r="U402" s="40">
        <v>81.655249999999995</v>
      </c>
      <c r="V402" s="40">
        <v>81.655249999999995</v>
      </c>
      <c r="W402" s="40">
        <v>81.655249999999995</v>
      </c>
      <c r="X402" s="40">
        <v>81.655249999999995</v>
      </c>
      <c r="Y402" s="40">
        <v>81.655249999999995</v>
      </c>
      <c r="Z402" s="40">
        <v>81.655249999999995</v>
      </c>
      <c r="AA402" s="42">
        <v>5552.5570000000007</v>
      </c>
      <c r="AB402" s="42">
        <v>14044.702999999998</v>
      </c>
      <c r="AC402" s="40">
        <f>+($D$402*5%)/12</f>
        <v>81.655249999999995</v>
      </c>
      <c r="AD402" s="40">
        <f t="shared" ref="AD402:AN402" si="710">+($D$402*5%)/12</f>
        <v>81.655249999999995</v>
      </c>
      <c r="AE402" s="40">
        <f t="shared" si="710"/>
        <v>81.655249999999995</v>
      </c>
      <c r="AF402" s="40">
        <f t="shared" si="710"/>
        <v>81.655249999999995</v>
      </c>
      <c r="AG402" s="40">
        <f t="shared" si="710"/>
        <v>81.655249999999995</v>
      </c>
      <c r="AH402" s="40">
        <f t="shared" si="710"/>
        <v>81.655249999999995</v>
      </c>
      <c r="AI402" s="40">
        <f t="shared" si="710"/>
        <v>81.655249999999995</v>
      </c>
      <c r="AJ402" s="40">
        <f t="shared" si="710"/>
        <v>81.655249999999995</v>
      </c>
      <c r="AK402" s="40">
        <f t="shared" si="710"/>
        <v>81.655249999999995</v>
      </c>
      <c r="AL402" s="40">
        <f t="shared" si="710"/>
        <v>81.655249999999995</v>
      </c>
      <c r="AM402" s="40">
        <f t="shared" si="710"/>
        <v>81.655249999999995</v>
      </c>
      <c r="AN402" s="40">
        <f t="shared" si="710"/>
        <v>81.655249999999995</v>
      </c>
      <c r="AO402" s="44">
        <f t="shared" si="706"/>
        <v>6532.420000000001</v>
      </c>
      <c r="AP402" s="44">
        <f t="shared" si="638"/>
        <v>13064.839999999997</v>
      </c>
      <c r="AQ402" s="44">
        <f>+($D$402*5%)/12</f>
        <v>81.655249999999995</v>
      </c>
      <c r="AR402" s="44">
        <f t="shared" ref="AR402:BB402" si="711">+($D$402*5%)/12</f>
        <v>81.655249999999995</v>
      </c>
      <c r="AS402" s="44">
        <f t="shared" si="711"/>
        <v>81.655249999999995</v>
      </c>
      <c r="AT402" s="44">
        <f t="shared" si="711"/>
        <v>81.655249999999995</v>
      </c>
      <c r="AU402" s="44">
        <f t="shared" si="711"/>
        <v>81.655249999999995</v>
      </c>
      <c r="AV402" s="44">
        <f t="shared" si="711"/>
        <v>81.655249999999995</v>
      </c>
      <c r="AW402" s="44">
        <f t="shared" si="711"/>
        <v>81.655249999999995</v>
      </c>
      <c r="AX402" s="44">
        <f t="shared" si="711"/>
        <v>81.655249999999995</v>
      </c>
      <c r="AY402" s="44">
        <f t="shared" si="711"/>
        <v>81.655249999999995</v>
      </c>
      <c r="AZ402" s="44">
        <f t="shared" si="711"/>
        <v>81.655249999999995</v>
      </c>
      <c r="BA402" s="44">
        <f t="shared" si="711"/>
        <v>81.655249999999995</v>
      </c>
      <c r="BB402" s="44">
        <f t="shared" si="711"/>
        <v>81.655249999999995</v>
      </c>
      <c r="BC402" s="44">
        <f t="shared" si="642"/>
        <v>7512.2830000000013</v>
      </c>
      <c r="BD402" s="146">
        <f t="shared" si="643"/>
        <v>12084.976999999997</v>
      </c>
    </row>
    <row r="403" spans="1:56" outlineLevel="1" x14ac:dyDescent="0.25">
      <c r="A403" s="34">
        <v>40553</v>
      </c>
      <c r="B403" s="35" t="s">
        <v>568</v>
      </c>
      <c r="C403" s="36" t="s">
        <v>569</v>
      </c>
      <c r="D403" s="38">
        <v>4173</v>
      </c>
      <c r="E403" s="42"/>
      <c r="F403" s="42"/>
      <c r="G403" s="42"/>
      <c r="H403" s="38"/>
      <c r="I403" s="38"/>
      <c r="J403" s="38">
        <v>191.26249999999996</v>
      </c>
      <c r="K403" s="38">
        <v>399.91249999999991</v>
      </c>
      <c r="L403" s="38">
        <v>608.56249999999989</v>
      </c>
      <c r="M403" s="38">
        <f t="shared" si="662"/>
        <v>817.21249999999986</v>
      </c>
      <c r="N403" s="40">
        <v>3964.35</v>
      </c>
      <c r="O403" s="41">
        <v>17.387499999999999</v>
      </c>
      <c r="P403" s="40">
        <v>17.387499999999999</v>
      </c>
      <c r="Q403" s="40">
        <v>17.387499999999999</v>
      </c>
      <c r="R403" s="40">
        <v>17.387499999999999</v>
      </c>
      <c r="S403" s="40">
        <v>17.387499999999999</v>
      </c>
      <c r="T403" s="40">
        <v>17.387499999999999</v>
      </c>
      <c r="U403" s="40">
        <v>17.387499999999999</v>
      </c>
      <c r="V403" s="40">
        <v>17.387499999999999</v>
      </c>
      <c r="W403" s="40">
        <v>17.387499999999999</v>
      </c>
      <c r="X403" s="40">
        <v>17.387499999999999</v>
      </c>
      <c r="Y403" s="40">
        <v>17.387499999999999</v>
      </c>
      <c r="Z403" s="40">
        <v>17.387499999999999</v>
      </c>
      <c r="AA403" s="42">
        <v>1025.8624999999997</v>
      </c>
      <c r="AB403" s="42">
        <v>3147.1375000000003</v>
      </c>
      <c r="AC403" s="40">
        <f>+($D$403*5%)/12</f>
        <v>17.387499999999999</v>
      </c>
      <c r="AD403" s="40">
        <f t="shared" ref="AD403:AN403" si="712">+($D$403*5%)/12</f>
        <v>17.387499999999999</v>
      </c>
      <c r="AE403" s="40">
        <f t="shared" si="712"/>
        <v>17.387499999999999</v>
      </c>
      <c r="AF403" s="40">
        <f t="shared" si="712"/>
        <v>17.387499999999999</v>
      </c>
      <c r="AG403" s="40">
        <f t="shared" si="712"/>
        <v>17.387499999999999</v>
      </c>
      <c r="AH403" s="40">
        <f t="shared" si="712"/>
        <v>17.387499999999999</v>
      </c>
      <c r="AI403" s="40">
        <f t="shared" si="712"/>
        <v>17.387499999999999</v>
      </c>
      <c r="AJ403" s="40">
        <f t="shared" si="712"/>
        <v>17.387499999999999</v>
      </c>
      <c r="AK403" s="40">
        <f t="shared" si="712"/>
        <v>17.387499999999999</v>
      </c>
      <c r="AL403" s="40">
        <f t="shared" si="712"/>
        <v>17.387499999999999</v>
      </c>
      <c r="AM403" s="40">
        <f t="shared" si="712"/>
        <v>17.387499999999999</v>
      </c>
      <c r="AN403" s="40">
        <f t="shared" si="712"/>
        <v>17.387499999999999</v>
      </c>
      <c r="AO403" s="44">
        <f t="shared" si="706"/>
        <v>1234.5124999999996</v>
      </c>
      <c r="AP403" s="44">
        <f t="shared" si="638"/>
        <v>2938.4875000000002</v>
      </c>
      <c r="AQ403" s="44">
        <f>+($D$403*5%)/12</f>
        <v>17.387499999999999</v>
      </c>
      <c r="AR403" s="44">
        <f t="shared" ref="AR403:BB403" si="713">+($D$403*5%)/12</f>
        <v>17.387499999999999</v>
      </c>
      <c r="AS403" s="44">
        <f t="shared" si="713"/>
        <v>17.387499999999999</v>
      </c>
      <c r="AT403" s="44">
        <f t="shared" si="713"/>
        <v>17.387499999999999</v>
      </c>
      <c r="AU403" s="44">
        <f t="shared" si="713"/>
        <v>17.387499999999999</v>
      </c>
      <c r="AV403" s="44">
        <f t="shared" si="713"/>
        <v>17.387499999999999</v>
      </c>
      <c r="AW403" s="44">
        <f t="shared" si="713"/>
        <v>17.387499999999999</v>
      </c>
      <c r="AX403" s="44">
        <f t="shared" si="713"/>
        <v>17.387499999999999</v>
      </c>
      <c r="AY403" s="44">
        <f t="shared" si="713"/>
        <v>17.387499999999999</v>
      </c>
      <c r="AZ403" s="44">
        <f t="shared" si="713"/>
        <v>17.387499999999999</v>
      </c>
      <c r="BA403" s="44">
        <f t="shared" si="713"/>
        <v>17.387499999999999</v>
      </c>
      <c r="BB403" s="44">
        <f t="shared" si="713"/>
        <v>17.387499999999999</v>
      </c>
      <c r="BC403" s="44">
        <f t="shared" si="642"/>
        <v>1443.1624999999995</v>
      </c>
      <c r="BD403" s="146">
        <f t="shared" si="643"/>
        <v>2729.8375000000005</v>
      </c>
    </row>
    <row r="404" spans="1:56" outlineLevel="1" x14ac:dyDescent="0.25">
      <c r="A404" s="34">
        <v>40602</v>
      </c>
      <c r="B404" s="35" t="s">
        <v>570</v>
      </c>
      <c r="C404" s="36" t="s">
        <v>571</v>
      </c>
      <c r="D404" s="38">
        <v>7608.25</v>
      </c>
      <c r="E404" s="42"/>
      <c r="F404" s="42"/>
      <c r="G404" s="42"/>
      <c r="H404" s="38"/>
      <c r="I404" s="38"/>
      <c r="J404" s="38">
        <v>317.01041666666674</v>
      </c>
      <c r="K404" s="38">
        <v>697.42291666666688</v>
      </c>
      <c r="L404" s="38">
        <v>1077.835416666667</v>
      </c>
      <c r="M404" s="38">
        <f t="shared" si="662"/>
        <v>1458.2479166666672</v>
      </c>
      <c r="N404" s="40">
        <v>7227.8374999999996</v>
      </c>
      <c r="O404" s="41">
        <v>31.701041666666669</v>
      </c>
      <c r="P404" s="40">
        <v>31.701041666666669</v>
      </c>
      <c r="Q404" s="40">
        <v>31.701041666666669</v>
      </c>
      <c r="R404" s="40">
        <v>31.701041666666669</v>
      </c>
      <c r="S404" s="40">
        <v>31.701041666666669</v>
      </c>
      <c r="T404" s="40">
        <v>31.701041666666669</v>
      </c>
      <c r="U404" s="40">
        <v>31.701041666666669</v>
      </c>
      <c r="V404" s="40">
        <v>31.701041666666669</v>
      </c>
      <c r="W404" s="40">
        <v>31.701041666666669</v>
      </c>
      <c r="X404" s="40">
        <v>31.701041666666669</v>
      </c>
      <c r="Y404" s="40">
        <v>31.701041666666669</v>
      </c>
      <c r="Z404" s="40">
        <v>31.701041666666669</v>
      </c>
      <c r="AA404" s="42">
        <v>1838.6604166666673</v>
      </c>
      <c r="AB404" s="42">
        <v>5769.5895833333325</v>
      </c>
      <c r="AC404" s="40">
        <f>+($D$404*5%)/12</f>
        <v>31.701041666666669</v>
      </c>
      <c r="AD404" s="40">
        <f t="shared" ref="AD404:AN404" si="714">+($D$404*5%)/12</f>
        <v>31.701041666666669</v>
      </c>
      <c r="AE404" s="40">
        <f t="shared" si="714"/>
        <v>31.701041666666669</v>
      </c>
      <c r="AF404" s="40">
        <f t="shared" si="714"/>
        <v>31.701041666666669</v>
      </c>
      <c r="AG404" s="40">
        <f t="shared" si="714"/>
        <v>31.701041666666669</v>
      </c>
      <c r="AH404" s="40">
        <f t="shared" si="714"/>
        <v>31.701041666666669</v>
      </c>
      <c r="AI404" s="40">
        <f t="shared" si="714"/>
        <v>31.701041666666669</v>
      </c>
      <c r="AJ404" s="40">
        <f t="shared" si="714"/>
        <v>31.701041666666669</v>
      </c>
      <c r="AK404" s="40">
        <f t="shared" si="714"/>
        <v>31.701041666666669</v>
      </c>
      <c r="AL404" s="40">
        <f t="shared" si="714"/>
        <v>31.701041666666669</v>
      </c>
      <c r="AM404" s="40">
        <f t="shared" si="714"/>
        <v>31.701041666666669</v>
      </c>
      <c r="AN404" s="40">
        <f t="shared" si="714"/>
        <v>31.701041666666669</v>
      </c>
      <c r="AO404" s="44">
        <f t="shared" si="706"/>
        <v>2219.0729166666674</v>
      </c>
      <c r="AP404" s="44">
        <f t="shared" si="638"/>
        <v>5389.1770833333321</v>
      </c>
      <c r="AQ404" s="44">
        <f>+($D$404*5%)/12</f>
        <v>31.701041666666669</v>
      </c>
      <c r="AR404" s="44">
        <f t="shared" ref="AR404:BB404" si="715">+($D$404*5%)/12</f>
        <v>31.701041666666669</v>
      </c>
      <c r="AS404" s="44">
        <f t="shared" si="715"/>
        <v>31.701041666666669</v>
      </c>
      <c r="AT404" s="44">
        <f t="shared" si="715"/>
        <v>31.701041666666669</v>
      </c>
      <c r="AU404" s="44">
        <f t="shared" si="715"/>
        <v>31.701041666666669</v>
      </c>
      <c r="AV404" s="44">
        <f t="shared" si="715"/>
        <v>31.701041666666669</v>
      </c>
      <c r="AW404" s="44">
        <f t="shared" si="715"/>
        <v>31.701041666666669</v>
      </c>
      <c r="AX404" s="44">
        <f t="shared" si="715"/>
        <v>31.701041666666669</v>
      </c>
      <c r="AY404" s="44">
        <f t="shared" si="715"/>
        <v>31.701041666666669</v>
      </c>
      <c r="AZ404" s="44">
        <f t="shared" si="715"/>
        <v>31.701041666666669</v>
      </c>
      <c r="BA404" s="44">
        <f t="shared" si="715"/>
        <v>31.701041666666669</v>
      </c>
      <c r="BB404" s="44">
        <f t="shared" si="715"/>
        <v>31.701041666666669</v>
      </c>
      <c r="BC404" s="44">
        <f t="shared" si="642"/>
        <v>2599.4854166666673</v>
      </c>
      <c r="BD404" s="146">
        <f t="shared" si="643"/>
        <v>5008.7645833333327</v>
      </c>
    </row>
    <row r="405" spans="1:56" outlineLevel="1" x14ac:dyDescent="0.25">
      <c r="A405" s="34">
        <v>40611</v>
      </c>
      <c r="B405" s="35" t="s">
        <v>572</v>
      </c>
      <c r="C405" s="36" t="s">
        <v>573</v>
      </c>
      <c r="D405" s="38">
        <v>12000</v>
      </c>
      <c r="E405" s="42"/>
      <c r="F405" s="42"/>
      <c r="G405" s="42"/>
      <c r="H405" s="38"/>
      <c r="I405" s="38"/>
      <c r="J405" s="38">
        <v>450</v>
      </c>
      <c r="K405" s="38">
        <v>1050</v>
      </c>
      <c r="L405" s="38">
        <v>1650</v>
      </c>
      <c r="M405" s="38">
        <f t="shared" si="662"/>
        <v>2250</v>
      </c>
      <c r="N405" s="40">
        <v>11400</v>
      </c>
      <c r="O405" s="41">
        <v>50</v>
      </c>
      <c r="P405" s="40">
        <v>50</v>
      </c>
      <c r="Q405" s="40">
        <v>50</v>
      </c>
      <c r="R405" s="40">
        <v>50</v>
      </c>
      <c r="S405" s="40">
        <v>50</v>
      </c>
      <c r="T405" s="40">
        <v>50</v>
      </c>
      <c r="U405" s="40">
        <v>50</v>
      </c>
      <c r="V405" s="40">
        <v>50</v>
      </c>
      <c r="W405" s="40">
        <v>50</v>
      </c>
      <c r="X405" s="40">
        <v>50</v>
      </c>
      <c r="Y405" s="40">
        <v>50</v>
      </c>
      <c r="Z405" s="40">
        <v>50</v>
      </c>
      <c r="AA405" s="42">
        <v>2850</v>
      </c>
      <c r="AB405" s="42">
        <v>9150</v>
      </c>
      <c r="AC405" s="40">
        <f>+($D$405*5%)/12</f>
        <v>50</v>
      </c>
      <c r="AD405" s="40">
        <f t="shared" ref="AD405:AN405" si="716">+($D$405*5%)/12</f>
        <v>50</v>
      </c>
      <c r="AE405" s="40">
        <f t="shared" si="716"/>
        <v>50</v>
      </c>
      <c r="AF405" s="40">
        <f t="shared" si="716"/>
        <v>50</v>
      </c>
      <c r="AG405" s="40">
        <f t="shared" si="716"/>
        <v>50</v>
      </c>
      <c r="AH405" s="40">
        <f t="shared" si="716"/>
        <v>50</v>
      </c>
      <c r="AI405" s="40">
        <f t="shared" si="716"/>
        <v>50</v>
      </c>
      <c r="AJ405" s="40">
        <f t="shared" si="716"/>
        <v>50</v>
      </c>
      <c r="AK405" s="40">
        <f t="shared" si="716"/>
        <v>50</v>
      </c>
      <c r="AL405" s="40">
        <f t="shared" si="716"/>
        <v>50</v>
      </c>
      <c r="AM405" s="40">
        <f t="shared" si="716"/>
        <v>50</v>
      </c>
      <c r="AN405" s="40">
        <f t="shared" si="716"/>
        <v>50</v>
      </c>
      <c r="AO405" s="44">
        <f t="shared" si="706"/>
        <v>3450</v>
      </c>
      <c r="AP405" s="44">
        <f t="shared" si="638"/>
        <v>8550</v>
      </c>
      <c r="AQ405" s="44">
        <f>+($D$405*5%)/12</f>
        <v>50</v>
      </c>
      <c r="AR405" s="44">
        <f t="shared" ref="AR405:BB405" si="717">+($D$405*5%)/12</f>
        <v>50</v>
      </c>
      <c r="AS405" s="44">
        <f t="shared" si="717"/>
        <v>50</v>
      </c>
      <c r="AT405" s="44">
        <f t="shared" si="717"/>
        <v>50</v>
      </c>
      <c r="AU405" s="44">
        <f t="shared" si="717"/>
        <v>50</v>
      </c>
      <c r="AV405" s="44">
        <f t="shared" si="717"/>
        <v>50</v>
      </c>
      <c r="AW405" s="44">
        <f t="shared" si="717"/>
        <v>50</v>
      </c>
      <c r="AX405" s="44">
        <f t="shared" si="717"/>
        <v>50</v>
      </c>
      <c r="AY405" s="44">
        <f t="shared" si="717"/>
        <v>50</v>
      </c>
      <c r="AZ405" s="44">
        <f t="shared" si="717"/>
        <v>50</v>
      </c>
      <c r="BA405" s="44">
        <f t="shared" si="717"/>
        <v>50</v>
      </c>
      <c r="BB405" s="44">
        <f t="shared" si="717"/>
        <v>50</v>
      </c>
      <c r="BC405" s="44">
        <f t="shared" si="642"/>
        <v>4050</v>
      </c>
      <c r="BD405" s="146">
        <f t="shared" si="643"/>
        <v>7950</v>
      </c>
    </row>
    <row r="406" spans="1:56" outlineLevel="1" x14ac:dyDescent="0.25">
      <c r="A406" s="34">
        <v>40611</v>
      </c>
      <c r="B406" s="35" t="s">
        <v>314</v>
      </c>
      <c r="C406" s="36" t="s">
        <v>574</v>
      </c>
      <c r="D406" s="38">
        <v>5500</v>
      </c>
      <c r="E406" s="42"/>
      <c r="F406" s="42"/>
      <c r="G406" s="42"/>
      <c r="H406" s="38"/>
      <c r="I406" s="38"/>
      <c r="J406" s="38">
        <v>206.24999999999997</v>
      </c>
      <c r="K406" s="38">
        <v>481.24999999999989</v>
      </c>
      <c r="L406" s="38">
        <v>756.24999999999977</v>
      </c>
      <c r="M406" s="38">
        <f t="shared" si="662"/>
        <v>1031.2499999999998</v>
      </c>
      <c r="N406" s="40">
        <v>5225</v>
      </c>
      <c r="O406" s="41">
        <v>22.916666666666668</v>
      </c>
      <c r="P406" s="40">
        <v>22.916666666666668</v>
      </c>
      <c r="Q406" s="40">
        <v>22.916666666666668</v>
      </c>
      <c r="R406" s="40">
        <v>22.916666666666668</v>
      </c>
      <c r="S406" s="40">
        <v>22.916666666666668</v>
      </c>
      <c r="T406" s="40">
        <v>22.916666666666668</v>
      </c>
      <c r="U406" s="40">
        <v>22.916666666666668</v>
      </c>
      <c r="V406" s="40">
        <v>22.916666666666668</v>
      </c>
      <c r="W406" s="40">
        <v>22.916666666666668</v>
      </c>
      <c r="X406" s="40">
        <v>22.916666666666668</v>
      </c>
      <c r="Y406" s="40">
        <v>22.916666666666668</v>
      </c>
      <c r="Z406" s="40">
        <v>22.916666666666668</v>
      </c>
      <c r="AA406" s="42">
        <v>1306.2499999999998</v>
      </c>
      <c r="AB406" s="42">
        <v>4193.75</v>
      </c>
      <c r="AC406" s="40">
        <f>+($D$406*5%)/12</f>
        <v>22.916666666666668</v>
      </c>
      <c r="AD406" s="40">
        <f t="shared" ref="AD406:AN406" si="718">+($D$406*5%)/12</f>
        <v>22.916666666666668</v>
      </c>
      <c r="AE406" s="40">
        <f t="shared" si="718"/>
        <v>22.916666666666668</v>
      </c>
      <c r="AF406" s="40">
        <f t="shared" si="718"/>
        <v>22.916666666666668</v>
      </c>
      <c r="AG406" s="40">
        <f t="shared" si="718"/>
        <v>22.916666666666668</v>
      </c>
      <c r="AH406" s="40">
        <f t="shared" si="718"/>
        <v>22.916666666666668</v>
      </c>
      <c r="AI406" s="40">
        <f t="shared" si="718"/>
        <v>22.916666666666668</v>
      </c>
      <c r="AJ406" s="40">
        <f t="shared" si="718"/>
        <v>22.916666666666668</v>
      </c>
      <c r="AK406" s="40">
        <f t="shared" si="718"/>
        <v>22.916666666666668</v>
      </c>
      <c r="AL406" s="40">
        <f t="shared" si="718"/>
        <v>22.916666666666668</v>
      </c>
      <c r="AM406" s="40">
        <f t="shared" si="718"/>
        <v>22.916666666666668</v>
      </c>
      <c r="AN406" s="40">
        <f t="shared" si="718"/>
        <v>22.916666666666668</v>
      </c>
      <c r="AO406" s="44">
        <f t="shared" si="706"/>
        <v>1581.2499999999998</v>
      </c>
      <c r="AP406" s="44">
        <f t="shared" si="638"/>
        <v>3918.75</v>
      </c>
      <c r="AQ406" s="44">
        <f>+($D$406*5%)/12</f>
        <v>22.916666666666668</v>
      </c>
      <c r="AR406" s="44">
        <f t="shared" ref="AR406:BB406" si="719">+($D$406*5%)/12</f>
        <v>22.916666666666668</v>
      </c>
      <c r="AS406" s="44">
        <f t="shared" si="719"/>
        <v>22.916666666666668</v>
      </c>
      <c r="AT406" s="44">
        <f t="shared" si="719"/>
        <v>22.916666666666668</v>
      </c>
      <c r="AU406" s="44">
        <f t="shared" si="719"/>
        <v>22.916666666666668</v>
      </c>
      <c r="AV406" s="44">
        <f t="shared" si="719"/>
        <v>22.916666666666668</v>
      </c>
      <c r="AW406" s="44">
        <f t="shared" si="719"/>
        <v>22.916666666666668</v>
      </c>
      <c r="AX406" s="44">
        <f t="shared" si="719"/>
        <v>22.916666666666668</v>
      </c>
      <c r="AY406" s="44">
        <f t="shared" si="719"/>
        <v>22.916666666666668</v>
      </c>
      <c r="AZ406" s="44">
        <f t="shared" si="719"/>
        <v>22.916666666666668</v>
      </c>
      <c r="BA406" s="44">
        <f t="shared" si="719"/>
        <v>22.916666666666668</v>
      </c>
      <c r="BB406" s="44">
        <f t="shared" si="719"/>
        <v>22.916666666666668</v>
      </c>
      <c r="BC406" s="44">
        <f t="shared" si="642"/>
        <v>1856.2499999999998</v>
      </c>
      <c r="BD406" s="146">
        <f t="shared" si="643"/>
        <v>3643.75</v>
      </c>
    </row>
    <row r="407" spans="1:56" outlineLevel="1" x14ac:dyDescent="0.25">
      <c r="A407" s="34">
        <v>40633</v>
      </c>
      <c r="B407" s="35" t="s">
        <v>575</v>
      </c>
      <c r="C407" s="36" t="s">
        <v>576</v>
      </c>
      <c r="D407" s="38">
        <v>8025</v>
      </c>
      <c r="E407" s="42"/>
      <c r="F407" s="42"/>
      <c r="G407" s="42"/>
      <c r="H407" s="38"/>
      <c r="I407" s="38"/>
      <c r="J407" s="38">
        <v>300.9375</v>
      </c>
      <c r="K407" s="38">
        <v>702.1875</v>
      </c>
      <c r="L407" s="38">
        <v>1103.4375</v>
      </c>
      <c r="M407" s="38">
        <f t="shared" si="662"/>
        <v>1504.6875</v>
      </c>
      <c r="N407" s="40">
        <v>7623.75</v>
      </c>
      <c r="O407" s="41">
        <v>33.4375</v>
      </c>
      <c r="P407" s="40">
        <v>33.4375</v>
      </c>
      <c r="Q407" s="40">
        <v>33.4375</v>
      </c>
      <c r="R407" s="40">
        <v>33.4375</v>
      </c>
      <c r="S407" s="40">
        <v>33.4375</v>
      </c>
      <c r="T407" s="40">
        <v>33.4375</v>
      </c>
      <c r="U407" s="40">
        <v>33.4375</v>
      </c>
      <c r="V407" s="40">
        <v>33.4375</v>
      </c>
      <c r="W407" s="40">
        <v>33.4375</v>
      </c>
      <c r="X407" s="40">
        <v>33.4375</v>
      </c>
      <c r="Y407" s="40">
        <v>33.4375</v>
      </c>
      <c r="Z407" s="40">
        <v>33.4375</v>
      </c>
      <c r="AA407" s="42">
        <v>1905.9375</v>
      </c>
      <c r="AB407" s="42">
        <v>6119.0625</v>
      </c>
      <c r="AC407" s="40">
        <f>+($D$407*5%)/12</f>
        <v>33.4375</v>
      </c>
      <c r="AD407" s="40">
        <f t="shared" ref="AD407:AN407" si="720">+($D$407*5%)/12</f>
        <v>33.4375</v>
      </c>
      <c r="AE407" s="40">
        <f t="shared" si="720"/>
        <v>33.4375</v>
      </c>
      <c r="AF407" s="40">
        <f t="shared" si="720"/>
        <v>33.4375</v>
      </c>
      <c r="AG407" s="40">
        <f t="shared" si="720"/>
        <v>33.4375</v>
      </c>
      <c r="AH407" s="40">
        <f t="shared" si="720"/>
        <v>33.4375</v>
      </c>
      <c r="AI407" s="40">
        <f t="shared" si="720"/>
        <v>33.4375</v>
      </c>
      <c r="AJ407" s="40">
        <f t="shared" si="720"/>
        <v>33.4375</v>
      </c>
      <c r="AK407" s="40">
        <f t="shared" si="720"/>
        <v>33.4375</v>
      </c>
      <c r="AL407" s="40">
        <f t="shared" si="720"/>
        <v>33.4375</v>
      </c>
      <c r="AM407" s="40">
        <f t="shared" si="720"/>
        <v>33.4375</v>
      </c>
      <c r="AN407" s="40">
        <f t="shared" si="720"/>
        <v>33.4375</v>
      </c>
      <c r="AO407" s="44">
        <f t="shared" si="706"/>
        <v>2307.1875</v>
      </c>
      <c r="AP407" s="44">
        <f t="shared" si="638"/>
        <v>5717.8125</v>
      </c>
      <c r="AQ407" s="44">
        <f>+($D$407*5%)/12</f>
        <v>33.4375</v>
      </c>
      <c r="AR407" s="44">
        <f t="shared" ref="AR407:BB407" si="721">+($D$407*5%)/12</f>
        <v>33.4375</v>
      </c>
      <c r="AS407" s="44">
        <f t="shared" si="721"/>
        <v>33.4375</v>
      </c>
      <c r="AT407" s="44">
        <f t="shared" si="721"/>
        <v>33.4375</v>
      </c>
      <c r="AU407" s="44">
        <f t="shared" si="721"/>
        <v>33.4375</v>
      </c>
      <c r="AV407" s="44">
        <f t="shared" si="721"/>
        <v>33.4375</v>
      </c>
      <c r="AW407" s="44">
        <f t="shared" si="721"/>
        <v>33.4375</v>
      </c>
      <c r="AX407" s="44">
        <f t="shared" si="721"/>
        <v>33.4375</v>
      </c>
      <c r="AY407" s="44">
        <f t="shared" si="721"/>
        <v>33.4375</v>
      </c>
      <c r="AZ407" s="44">
        <f t="shared" si="721"/>
        <v>33.4375</v>
      </c>
      <c r="BA407" s="44">
        <f t="shared" si="721"/>
        <v>33.4375</v>
      </c>
      <c r="BB407" s="44">
        <f t="shared" si="721"/>
        <v>33.4375</v>
      </c>
      <c r="BC407" s="44">
        <f t="shared" si="642"/>
        <v>2708.4375</v>
      </c>
      <c r="BD407" s="146">
        <f t="shared" si="643"/>
        <v>5316.5625</v>
      </c>
    </row>
    <row r="408" spans="1:56" outlineLevel="1" x14ac:dyDescent="0.25">
      <c r="A408" s="34">
        <v>40633</v>
      </c>
      <c r="B408" s="35" t="s">
        <v>577</v>
      </c>
      <c r="C408" s="36" t="s">
        <v>578</v>
      </c>
      <c r="D408" s="38">
        <v>5630</v>
      </c>
      <c r="E408" s="42"/>
      <c r="F408" s="42"/>
      <c r="G408" s="42"/>
      <c r="H408" s="38"/>
      <c r="I408" s="38"/>
      <c r="J408" s="38">
        <v>211.12500000000003</v>
      </c>
      <c r="K408" s="38">
        <v>492.625</v>
      </c>
      <c r="L408" s="38">
        <v>774.125</v>
      </c>
      <c r="M408" s="38">
        <f t="shared" si="662"/>
        <v>1055.625</v>
      </c>
      <c r="N408" s="40">
        <v>5348.5</v>
      </c>
      <c r="O408" s="41">
        <v>23.458333333333332</v>
      </c>
      <c r="P408" s="40">
        <v>23.458333333333332</v>
      </c>
      <c r="Q408" s="40">
        <v>23.458333333333332</v>
      </c>
      <c r="R408" s="40">
        <v>23.458333333333332</v>
      </c>
      <c r="S408" s="40">
        <v>23.458333333333332</v>
      </c>
      <c r="T408" s="40">
        <v>23.458333333333332</v>
      </c>
      <c r="U408" s="40">
        <v>23.458333333333332</v>
      </c>
      <c r="V408" s="40">
        <v>23.458333333333332</v>
      </c>
      <c r="W408" s="40">
        <v>23.458333333333332</v>
      </c>
      <c r="X408" s="40">
        <v>23.458333333333332</v>
      </c>
      <c r="Y408" s="40">
        <v>23.458333333333332</v>
      </c>
      <c r="Z408" s="40">
        <v>23.458333333333332</v>
      </c>
      <c r="AA408" s="42">
        <v>1337.125</v>
      </c>
      <c r="AB408" s="42">
        <v>4292.875</v>
      </c>
      <c r="AC408" s="40">
        <f>+($D$408*5%)/12</f>
        <v>23.458333333333332</v>
      </c>
      <c r="AD408" s="40">
        <f t="shared" ref="AD408:AN408" si="722">+($D$408*5%)/12</f>
        <v>23.458333333333332</v>
      </c>
      <c r="AE408" s="40">
        <f t="shared" si="722"/>
        <v>23.458333333333332</v>
      </c>
      <c r="AF408" s="40">
        <f t="shared" si="722"/>
        <v>23.458333333333332</v>
      </c>
      <c r="AG408" s="40">
        <f t="shared" si="722"/>
        <v>23.458333333333332</v>
      </c>
      <c r="AH408" s="40">
        <f t="shared" si="722"/>
        <v>23.458333333333332</v>
      </c>
      <c r="AI408" s="40">
        <f t="shared" si="722"/>
        <v>23.458333333333332</v>
      </c>
      <c r="AJ408" s="40">
        <f t="shared" si="722"/>
        <v>23.458333333333332</v>
      </c>
      <c r="AK408" s="40">
        <f t="shared" si="722"/>
        <v>23.458333333333332</v>
      </c>
      <c r="AL408" s="40">
        <f t="shared" si="722"/>
        <v>23.458333333333332</v>
      </c>
      <c r="AM408" s="40">
        <f t="shared" si="722"/>
        <v>23.458333333333332</v>
      </c>
      <c r="AN408" s="40">
        <f t="shared" si="722"/>
        <v>23.458333333333332</v>
      </c>
      <c r="AO408" s="44">
        <f t="shared" si="706"/>
        <v>1618.625</v>
      </c>
      <c r="AP408" s="44">
        <f t="shared" si="638"/>
        <v>4011.375</v>
      </c>
      <c r="AQ408" s="44">
        <f>+($D$408*5%)/12</f>
        <v>23.458333333333332</v>
      </c>
      <c r="AR408" s="44">
        <f t="shared" ref="AR408:BB408" si="723">+($D$408*5%)/12</f>
        <v>23.458333333333332</v>
      </c>
      <c r="AS408" s="44">
        <f t="shared" si="723"/>
        <v>23.458333333333332</v>
      </c>
      <c r="AT408" s="44">
        <f t="shared" si="723"/>
        <v>23.458333333333332</v>
      </c>
      <c r="AU408" s="44">
        <f t="shared" si="723"/>
        <v>23.458333333333332</v>
      </c>
      <c r="AV408" s="44">
        <f t="shared" si="723"/>
        <v>23.458333333333332</v>
      </c>
      <c r="AW408" s="44">
        <f t="shared" si="723"/>
        <v>23.458333333333332</v>
      </c>
      <c r="AX408" s="44">
        <f t="shared" si="723"/>
        <v>23.458333333333332</v>
      </c>
      <c r="AY408" s="44">
        <f t="shared" si="723"/>
        <v>23.458333333333332</v>
      </c>
      <c r="AZ408" s="44">
        <f t="shared" si="723"/>
        <v>23.458333333333332</v>
      </c>
      <c r="BA408" s="44">
        <f t="shared" si="723"/>
        <v>23.458333333333332</v>
      </c>
      <c r="BB408" s="44">
        <f t="shared" si="723"/>
        <v>23.458333333333332</v>
      </c>
      <c r="BC408" s="44">
        <f t="shared" si="642"/>
        <v>1900.125</v>
      </c>
      <c r="BD408" s="146">
        <f t="shared" si="643"/>
        <v>3729.875</v>
      </c>
    </row>
    <row r="409" spans="1:56" outlineLevel="1" x14ac:dyDescent="0.25">
      <c r="A409" s="34">
        <v>40660</v>
      </c>
      <c r="B409" s="35" t="s">
        <v>579</v>
      </c>
      <c r="C409" s="36" t="s">
        <v>580</v>
      </c>
      <c r="D409" s="38">
        <v>189655.17</v>
      </c>
      <c r="E409" s="42"/>
      <c r="F409" s="42"/>
      <c r="G409" s="42"/>
      <c r="H409" s="38"/>
      <c r="I409" s="38"/>
      <c r="J409" s="38">
        <v>6321.8390000000009</v>
      </c>
      <c r="K409" s="38">
        <v>15804.597500000003</v>
      </c>
      <c r="L409" s="38">
        <v>25287.356000000007</v>
      </c>
      <c r="M409" s="38">
        <f t="shared" si="662"/>
        <v>34770.114500000011</v>
      </c>
      <c r="N409" s="40">
        <v>180172.41150000002</v>
      </c>
      <c r="O409" s="41">
        <v>790.22987500000011</v>
      </c>
      <c r="P409" s="40">
        <v>790.22987500000011</v>
      </c>
      <c r="Q409" s="40">
        <v>790.22987500000011</v>
      </c>
      <c r="R409" s="40">
        <v>790.22987500000011</v>
      </c>
      <c r="S409" s="40">
        <v>790.22987500000011</v>
      </c>
      <c r="T409" s="40">
        <v>790.22987500000011</v>
      </c>
      <c r="U409" s="40">
        <v>790.22987500000011</v>
      </c>
      <c r="V409" s="40">
        <v>790.22987500000011</v>
      </c>
      <c r="W409" s="40">
        <v>790.22987500000011</v>
      </c>
      <c r="X409" s="40">
        <v>790.22987500000011</v>
      </c>
      <c r="Y409" s="40">
        <v>790.22987500000011</v>
      </c>
      <c r="Z409" s="40">
        <v>790.22987500000011</v>
      </c>
      <c r="AA409" s="42">
        <v>44252.873000000014</v>
      </c>
      <c r="AB409" s="42">
        <v>145402.29699999999</v>
      </c>
      <c r="AC409" s="40">
        <f>+($D$409*5%)/12</f>
        <v>790.22987500000011</v>
      </c>
      <c r="AD409" s="40">
        <f t="shared" ref="AD409:AN409" si="724">+($D$409*5%)/12</f>
        <v>790.22987500000011</v>
      </c>
      <c r="AE409" s="40">
        <f t="shared" si="724"/>
        <v>790.22987500000011</v>
      </c>
      <c r="AF409" s="40">
        <f t="shared" si="724"/>
        <v>790.22987500000011</v>
      </c>
      <c r="AG409" s="40">
        <f t="shared" si="724"/>
        <v>790.22987500000011</v>
      </c>
      <c r="AH409" s="40">
        <f t="shared" si="724"/>
        <v>790.22987500000011</v>
      </c>
      <c r="AI409" s="40">
        <f t="shared" si="724"/>
        <v>790.22987500000011</v>
      </c>
      <c r="AJ409" s="40">
        <f t="shared" si="724"/>
        <v>790.22987500000011</v>
      </c>
      <c r="AK409" s="40">
        <f t="shared" si="724"/>
        <v>790.22987500000011</v>
      </c>
      <c r="AL409" s="40">
        <f t="shared" si="724"/>
        <v>790.22987500000011</v>
      </c>
      <c r="AM409" s="40">
        <f t="shared" si="724"/>
        <v>790.22987500000011</v>
      </c>
      <c r="AN409" s="40">
        <f t="shared" si="724"/>
        <v>790.22987500000011</v>
      </c>
      <c r="AO409" s="44">
        <f t="shared" si="706"/>
        <v>53735.631500000018</v>
      </c>
      <c r="AP409" s="44">
        <f t="shared" si="638"/>
        <v>135919.5385</v>
      </c>
      <c r="AQ409" s="44">
        <f>+($D$409*5%)/12</f>
        <v>790.22987500000011</v>
      </c>
      <c r="AR409" s="44">
        <f t="shared" ref="AR409:BB409" si="725">+($D$409*5%)/12</f>
        <v>790.22987500000011</v>
      </c>
      <c r="AS409" s="44">
        <f t="shared" si="725"/>
        <v>790.22987500000011</v>
      </c>
      <c r="AT409" s="44">
        <f t="shared" si="725"/>
        <v>790.22987500000011</v>
      </c>
      <c r="AU409" s="44">
        <f t="shared" si="725"/>
        <v>790.22987500000011</v>
      </c>
      <c r="AV409" s="44">
        <f t="shared" si="725"/>
        <v>790.22987500000011</v>
      </c>
      <c r="AW409" s="44">
        <f t="shared" si="725"/>
        <v>790.22987500000011</v>
      </c>
      <c r="AX409" s="44">
        <f t="shared" si="725"/>
        <v>790.22987500000011</v>
      </c>
      <c r="AY409" s="44">
        <f t="shared" si="725"/>
        <v>790.22987500000011</v>
      </c>
      <c r="AZ409" s="44">
        <f t="shared" si="725"/>
        <v>790.22987500000011</v>
      </c>
      <c r="BA409" s="44">
        <f t="shared" si="725"/>
        <v>790.22987500000011</v>
      </c>
      <c r="BB409" s="44">
        <f t="shared" si="725"/>
        <v>790.22987500000011</v>
      </c>
      <c r="BC409" s="44">
        <f t="shared" si="642"/>
        <v>63218.390000000021</v>
      </c>
      <c r="BD409" s="146">
        <f t="shared" si="643"/>
        <v>126436.78</v>
      </c>
    </row>
    <row r="410" spans="1:56" outlineLevel="1" x14ac:dyDescent="0.25">
      <c r="A410" s="34">
        <v>40662</v>
      </c>
      <c r="B410" s="35" t="s">
        <v>581</v>
      </c>
      <c r="C410" s="36" t="s">
        <v>582</v>
      </c>
      <c r="D410" s="38">
        <v>750</v>
      </c>
      <c r="E410" s="42"/>
      <c r="F410" s="42"/>
      <c r="G410" s="42"/>
      <c r="H410" s="38"/>
      <c r="I410" s="38"/>
      <c r="J410" s="38">
        <v>25</v>
      </c>
      <c r="K410" s="38">
        <v>62.5</v>
      </c>
      <c r="L410" s="38">
        <v>100</v>
      </c>
      <c r="M410" s="38">
        <f t="shared" si="662"/>
        <v>137.5</v>
      </c>
      <c r="N410" s="40">
        <v>712.5</v>
      </c>
      <c r="O410" s="41">
        <v>3.125</v>
      </c>
      <c r="P410" s="40">
        <v>3.125</v>
      </c>
      <c r="Q410" s="40">
        <v>3.125</v>
      </c>
      <c r="R410" s="40">
        <v>3.125</v>
      </c>
      <c r="S410" s="40">
        <v>3.125</v>
      </c>
      <c r="T410" s="40">
        <v>3.125</v>
      </c>
      <c r="U410" s="40">
        <v>3.125</v>
      </c>
      <c r="V410" s="40">
        <v>3.125</v>
      </c>
      <c r="W410" s="40">
        <v>3.125</v>
      </c>
      <c r="X410" s="40">
        <v>3.125</v>
      </c>
      <c r="Y410" s="40">
        <v>3.125</v>
      </c>
      <c r="Z410" s="40">
        <v>3.125</v>
      </c>
      <c r="AA410" s="42">
        <v>175</v>
      </c>
      <c r="AB410" s="42">
        <v>575</v>
      </c>
      <c r="AC410" s="40">
        <f>+($D$410*5%)/12</f>
        <v>3.125</v>
      </c>
      <c r="AD410" s="40">
        <f t="shared" ref="AD410:AN410" si="726">+($D$410*5%)/12</f>
        <v>3.125</v>
      </c>
      <c r="AE410" s="40">
        <f t="shared" si="726"/>
        <v>3.125</v>
      </c>
      <c r="AF410" s="40">
        <f t="shared" si="726"/>
        <v>3.125</v>
      </c>
      <c r="AG410" s="40">
        <f t="shared" si="726"/>
        <v>3.125</v>
      </c>
      <c r="AH410" s="40">
        <f t="shared" si="726"/>
        <v>3.125</v>
      </c>
      <c r="AI410" s="40">
        <f t="shared" si="726"/>
        <v>3.125</v>
      </c>
      <c r="AJ410" s="40">
        <f t="shared" si="726"/>
        <v>3.125</v>
      </c>
      <c r="AK410" s="40">
        <f t="shared" si="726"/>
        <v>3.125</v>
      </c>
      <c r="AL410" s="40">
        <f t="shared" si="726"/>
        <v>3.125</v>
      </c>
      <c r="AM410" s="40">
        <f t="shared" si="726"/>
        <v>3.125</v>
      </c>
      <c r="AN410" s="40">
        <f t="shared" si="726"/>
        <v>3.125</v>
      </c>
      <c r="AO410" s="44">
        <f t="shared" si="706"/>
        <v>212.5</v>
      </c>
      <c r="AP410" s="44">
        <f t="shared" si="638"/>
        <v>537.5</v>
      </c>
      <c r="AQ410" s="44">
        <f>+($D$410*5%)/12</f>
        <v>3.125</v>
      </c>
      <c r="AR410" s="44">
        <f t="shared" ref="AR410:BB410" si="727">+($D$410*5%)/12</f>
        <v>3.125</v>
      </c>
      <c r="AS410" s="44">
        <f t="shared" si="727"/>
        <v>3.125</v>
      </c>
      <c r="AT410" s="44">
        <f t="shared" si="727"/>
        <v>3.125</v>
      </c>
      <c r="AU410" s="44">
        <f t="shared" si="727"/>
        <v>3.125</v>
      </c>
      <c r="AV410" s="44">
        <f t="shared" si="727"/>
        <v>3.125</v>
      </c>
      <c r="AW410" s="44">
        <f t="shared" si="727"/>
        <v>3.125</v>
      </c>
      <c r="AX410" s="44">
        <f t="shared" si="727"/>
        <v>3.125</v>
      </c>
      <c r="AY410" s="44">
        <f t="shared" si="727"/>
        <v>3.125</v>
      </c>
      <c r="AZ410" s="44">
        <f t="shared" si="727"/>
        <v>3.125</v>
      </c>
      <c r="BA410" s="44">
        <f t="shared" si="727"/>
        <v>3.125</v>
      </c>
      <c r="BB410" s="44">
        <f t="shared" si="727"/>
        <v>3.125</v>
      </c>
      <c r="BC410" s="44">
        <f t="shared" si="642"/>
        <v>250</v>
      </c>
      <c r="BD410" s="146">
        <f t="shared" si="643"/>
        <v>500</v>
      </c>
    </row>
    <row r="411" spans="1:56" outlineLevel="1" x14ac:dyDescent="0.25">
      <c r="A411" s="34">
        <v>40662</v>
      </c>
      <c r="B411" s="35" t="s">
        <v>583</v>
      </c>
      <c r="C411" s="36" t="s">
        <v>584</v>
      </c>
      <c r="D411" s="38">
        <v>1500</v>
      </c>
      <c r="E411" s="42"/>
      <c r="F411" s="42"/>
      <c r="G411" s="42"/>
      <c r="H411" s="38"/>
      <c r="I411" s="38"/>
      <c r="J411" s="38">
        <v>50</v>
      </c>
      <c r="K411" s="38">
        <v>125</v>
      </c>
      <c r="L411" s="38">
        <v>200</v>
      </c>
      <c r="M411" s="38">
        <f t="shared" si="662"/>
        <v>275</v>
      </c>
      <c r="N411" s="40">
        <v>1425</v>
      </c>
      <c r="O411" s="41">
        <v>6.25</v>
      </c>
      <c r="P411" s="40">
        <v>6.25</v>
      </c>
      <c r="Q411" s="40">
        <v>6.25</v>
      </c>
      <c r="R411" s="40">
        <v>6.25</v>
      </c>
      <c r="S411" s="40">
        <v>6.25</v>
      </c>
      <c r="T411" s="40">
        <v>6.25</v>
      </c>
      <c r="U411" s="40">
        <v>6.25</v>
      </c>
      <c r="V411" s="40">
        <v>6.25</v>
      </c>
      <c r="W411" s="40">
        <v>6.25</v>
      </c>
      <c r="X411" s="40">
        <v>6.25</v>
      </c>
      <c r="Y411" s="40">
        <v>6.25</v>
      </c>
      <c r="Z411" s="40">
        <v>6.25</v>
      </c>
      <c r="AA411" s="42">
        <v>350</v>
      </c>
      <c r="AB411" s="42">
        <v>1150</v>
      </c>
      <c r="AC411" s="40">
        <f>+($D$411*5%)/12</f>
        <v>6.25</v>
      </c>
      <c r="AD411" s="40">
        <f t="shared" ref="AD411:AN411" si="728">+($D$411*5%)/12</f>
        <v>6.25</v>
      </c>
      <c r="AE411" s="40">
        <f t="shared" si="728"/>
        <v>6.25</v>
      </c>
      <c r="AF411" s="40">
        <f t="shared" si="728"/>
        <v>6.25</v>
      </c>
      <c r="AG411" s="40">
        <f t="shared" si="728"/>
        <v>6.25</v>
      </c>
      <c r="AH411" s="40">
        <f t="shared" si="728"/>
        <v>6.25</v>
      </c>
      <c r="AI411" s="40">
        <f t="shared" si="728"/>
        <v>6.25</v>
      </c>
      <c r="AJ411" s="40">
        <f t="shared" si="728"/>
        <v>6.25</v>
      </c>
      <c r="AK411" s="40">
        <f t="shared" si="728"/>
        <v>6.25</v>
      </c>
      <c r="AL411" s="40">
        <f t="shared" si="728"/>
        <v>6.25</v>
      </c>
      <c r="AM411" s="40">
        <f t="shared" si="728"/>
        <v>6.25</v>
      </c>
      <c r="AN411" s="40">
        <f t="shared" si="728"/>
        <v>6.25</v>
      </c>
      <c r="AO411" s="44">
        <f t="shared" si="706"/>
        <v>425</v>
      </c>
      <c r="AP411" s="44">
        <f t="shared" si="638"/>
        <v>1075</v>
      </c>
      <c r="AQ411" s="44">
        <f>+($D$411*5%)/12</f>
        <v>6.25</v>
      </c>
      <c r="AR411" s="44">
        <f t="shared" ref="AR411:BB411" si="729">+($D$411*5%)/12</f>
        <v>6.25</v>
      </c>
      <c r="AS411" s="44">
        <f t="shared" si="729"/>
        <v>6.25</v>
      </c>
      <c r="AT411" s="44">
        <f t="shared" si="729"/>
        <v>6.25</v>
      </c>
      <c r="AU411" s="44">
        <f t="shared" si="729"/>
        <v>6.25</v>
      </c>
      <c r="AV411" s="44">
        <f t="shared" si="729"/>
        <v>6.25</v>
      </c>
      <c r="AW411" s="44">
        <f t="shared" si="729"/>
        <v>6.25</v>
      </c>
      <c r="AX411" s="44">
        <f t="shared" si="729"/>
        <v>6.25</v>
      </c>
      <c r="AY411" s="44">
        <f t="shared" si="729"/>
        <v>6.25</v>
      </c>
      <c r="AZ411" s="44">
        <f t="shared" si="729"/>
        <v>6.25</v>
      </c>
      <c r="BA411" s="44">
        <f t="shared" si="729"/>
        <v>6.25</v>
      </c>
      <c r="BB411" s="44">
        <f t="shared" si="729"/>
        <v>6.25</v>
      </c>
      <c r="BC411" s="44">
        <f t="shared" si="642"/>
        <v>500</v>
      </c>
      <c r="BD411" s="146">
        <f t="shared" si="643"/>
        <v>1000</v>
      </c>
    </row>
    <row r="412" spans="1:56" outlineLevel="1" x14ac:dyDescent="0.25">
      <c r="A412" s="34">
        <v>40662</v>
      </c>
      <c r="B412" s="35" t="s">
        <v>585</v>
      </c>
      <c r="C412" s="36" t="s">
        <v>586</v>
      </c>
      <c r="D412" s="38">
        <v>792.26</v>
      </c>
      <c r="E412" s="42"/>
      <c r="F412" s="42"/>
      <c r="G412" s="42"/>
      <c r="H412" s="38"/>
      <c r="I412" s="38"/>
      <c r="J412" s="38">
        <v>26.408666666666669</v>
      </c>
      <c r="K412" s="38">
        <v>66.021666666666675</v>
      </c>
      <c r="L412" s="38">
        <v>105.63466666666667</v>
      </c>
      <c r="M412" s="38">
        <f t="shared" si="662"/>
        <v>145.24766666666667</v>
      </c>
      <c r="N412" s="40">
        <v>752.64699999999993</v>
      </c>
      <c r="O412" s="41">
        <v>3.3010833333333331</v>
      </c>
      <c r="P412" s="40">
        <v>3.3010833333333331</v>
      </c>
      <c r="Q412" s="40">
        <v>3.3010833333333331</v>
      </c>
      <c r="R412" s="40">
        <v>3.3010833333333331</v>
      </c>
      <c r="S412" s="40">
        <v>3.3010833333333331</v>
      </c>
      <c r="T412" s="40">
        <v>3.3010833333333331</v>
      </c>
      <c r="U412" s="40">
        <v>3.3010833333333331</v>
      </c>
      <c r="V412" s="40">
        <v>3.3010833333333331</v>
      </c>
      <c r="W412" s="40">
        <v>3.3010833333333331</v>
      </c>
      <c r="X412" s="40">
        <v>3.3010833333333331</v>
      </c>
      <c r="Y412" s="40">
        <v>3.3010833333333331</v>
      </c>
      <c r="Z412" s="40">
        <v>3.3010833333333331</v>
      </c>
      <c r="AA412" s="42">
        <v>184.86066666666667</v>
      </c>
      <c r="AB412" s="42">
        <v>607.39933333333329</v>
      </c>
      <c r="AC412" s="40">
        <f>+($D$412*5%)/12</f>
        <v>3.3010833333333331</v>
      </c>
      <c r="AD412" s="40">
        <f t="shared" ref="AD412:AN412" si="730">+($D$412*5%)/12</f>
        <v>3.3010833333333331</v>
      </c>
      <c r="AE412" s="40">
        <f t="shared" si="730"/>
        <v>3.3010833333333331</v>
      </c>
      <c r="AF412" s="40">
        <f t="shared" si="730"/>
        <v>3.3010833333333331</v>
      </c>
      <c r="AG412" s="40">
        <f t="shared" si="730"/>
        <v>3.3010833333333331</v>
      </c>
      <c r="AH412" s="40">
        <f t="shared" si="730"/>
        <v>3.3010833333333331</v>
      </c>
      <c r="AI412" s="40">
        <f t="shared" si="730"/>
        <v>3.3010833333333331</v>
      </c>
      <c r="AJ412" s="40">
        <f t="shared" si="730"/>
        <v>3.3010833333333331</v>
      </c>
      <c r="AK412" s="40">
        <f t="shared" si="730"/>
        <v>3.3010833333333331</v>
      </c>
      <c r="AL412" s="40">
        <f t="shared" si="730"/>
        <v>3.3010833333333331</v>
      </c>
      <c r="AM412" s="40">
        <f t="shared" si="730"/>
        <v>3.3010833333333331</v>
      </c>
      <c r="AN412" s="40">
        <f t="shared" si="730"/>
        <v>3.3010833333333331</v>
      </c>
      <c r="AO412" s="44">
        <f t="shared" si="706"/>
        <v>224.47366666666667</v>
      </c>
      <c r="AP412" s="44">
        <f t="shared" si="638"/>
        <v>567.78633333333335</v>
      </c>
      <c r="AQ412" s="44">
        <f>+($D$412*5%)/12</f>
        <v>3.3010833333333331</v>
      </c>
      <c r="AR412" s="44">
        <f t="shared" ref="AR412:BB412" si="731">+($D$412*5%)/12</f>
        <v>3.3010833333333331</v>
      </c>
      <c r="AS412" s="44">
        <f t="shared" si="731"/>
        <v>3.3010833333333331</v>
      </c>
      <c r="AT412" s="44">
        <f t="shared" si="731"/>
        <v>3.3010833333333331</v>
      </c>
      <c r="AU412" s="44">
        <f t="shared" si="731"/>
        <v>3.3010833333333331</v>
      </c>
      <c r="AV412" s="44">
        <f t="shared" si="731"/>
        <v>3.3010833333333331</v>
      </c>
      <c r="AW412" s="44">
        <f t="shared" si="731"/>
        <v>3.3010833333333331</v>
      </c>
      <c r="AX412" s="44">
        <f t="shared" si="731"/>
        <v>3.3010833333333331</v>
      </c>
      <c r="AY412" s="44">
        <f t="shared" si="731"/>
        <v>3.3010833333333331</v>
      </c>
      <c r="AZ412" s="44">
        <f t="shared" si="731"/>
        <v>3.3010833333333331</v>
      </c>
      <c r="BA412" s="44">
        <f t="shared" si="731"/>
        <v>3.3010833333333331</v>
      </c>
      <c r="BB412" s="44">
        <f t="shared" si="731"/>
        <v>3.3010833333333331</v>
      </c>
      <c r="BC412" s="44">
        <f t="shared" si="642"/>
        <v>264.0866666666667</v>
      </c>
      <c r="BD412" s="146">
        <f t="shared" si="643"/>
        <v>528.17333333333329</v>
      </c>
    </row>
    <row r="413" spans="1:56" outlineLevel="1" x14ac:dyDescent="0.25">
      <c r="A413" s="34">
        <v>40665</v>
      </c>
      <c r="B413" s="35" t="s">
        <v>587</v>
      </c>
      <c r="C413" s="36" t="s">
        <v>588</v>
      </c>
      <c r="D413" s="38">
        <v>4972.95</v>
      </c>
      <c r="E413" s="42"/>
      <c r="F413" s="42"/>
      <c r="G413" s="42"/>
      <c r="H413" s="38"/>
      <c r="I413" s="38"/>
      <c r="J413" s="38">
        <v>145.044375</v>
      </c>
      <c r="K413" s="38">
        <v>393.6918750000001</v>
      </c>
      <c r="L413" s="38">
        <v>642.33937500000013</v>
      </c>
      <c r="M413" s="38">
        <f t="shared" si="662"/>
        <v>890.98687500000017</v>
      </c>
      <c r="N413" s="40">
        <v>4724.3024999999998</v>
      </c>
      <c r="O413" s="41">
        <v>20.720625000000002</v>
      </c>
      <c r="P413" s="40">
        <v>20.720625000000002</v>
      </c>
      <c r="Q413" s="40">
        <v>20.720625000000002</v>
      </c>
      <c r="R413" s="40">
        <v>20.720625000000002</v>
      </c>
      <c r="S413" s="40">
        <v>20.720625000000002</v>
      </c>
      <c r="T413" s="40">
        <v>20.720625000000002</v>
      </c>
      <c r="U413" s="40">
        <v>20.720625000000002</v>
      </c>
      <c r="V413" s="40">
        <v>20.720625000000002</v>
      </c>
      <c r="W413" s="40">
        <v>20.720625000000002</v>
      </c>
      <c r="X413" s="40">
        <v>20.720625000000002</v>
      </c>
      <c r="Y413" s="40">
        <v>20.720625000000002</v>
      </c>
      <c r="Z413" s="40">
        <v>20.720625000000002</v>
      </c>
      <c r="AA413" s="42">
        <v>1139.6343750000003</v>
      </c>
      <c r="AB413" s="42">
        <v>3833.3156249999993</v>
      </c>
      <c r="AC413" s="40">
        <f>+($D$413*5%)/12</f>
        <v>20.720625000000002</v>
      </c>
      <c r="AD413" s="40">
        <f t="shared" ref="AD413:AN413" si="732">+($D$413*5%)/12</f>
        <v>20.720625000000002</v>
      </c>
      <c r="AE413" s="40">
        <f t="shared" si="732"/>
        <v>20.720625000000002</v>
      </c>
      <c r="AF413" s="40">
        <f t="shared" si="732"/>
        <v>20.720625000000002</v>
      </c>
      <c r="AG413" s="40">
        <f t="shared" si="732"/>
        <v>20.720625000000002</v>
      </c>
      <c r="AH413" s="40">
        <f t="shared" si="732"/>
        <v>20.720625000000002</v>
      </c>
      <c r="AI413" s="40">
        <f t="shared" si="732"/>
        <v>20.720625000000002</v>
      </c>
      <c r="AJ413" s="40">
        <f t="shared" si="732"/>
        <v>20.720625000000002</v>
      </c>
      <c r="AK413" s="40">
        <f t="shared" si="732"/>
        <v>20.720625000000002</v>
      </c>
      <c r="AL413" s="40">
        <f t="shared" si="732"/>
        <v>20.720625000000002</v>
      </c>
      <c r="AM413" s="40">
        <f t="shared" si="732"/>
        <v>20.720625000000002</v>
      </c>
      <c r="AN413" s="40">
        <f t="shared" si="732"/>
        <v>20.720625000000002</v>
      </c>
      <c r="AO413" s="44">
        <f t="shared" si="706"/>
        <v>1388.2818750000004</v>
      </c>
      <c r="AP413" s="44">
        <f t="shared" si="638"/>
        <v>3584.6681249999992</v>
      </c>
      <c r="AQ413" s="44">
        <f>+($D$413*5%)/12</f>
        <v>20.720625000000002</v>
      </c>
      <c r="AR413" s="44">
        <f t="shared" ref="AR413:BB413" si="733">+($D$413*5%)/12</f>
        <v>20.720625000000002</v>
      </c>
      <c r="AS413" s="44">
        <f t="shared" si="733"/>
        <v>20.720625000000002</v>
      </c>
      <c r="AT413" s="44">
        <f t="shared" si="733"/>
        <v>20.720625000000002</v>
      </c>
      <c r="AU413" s="44">
        <f t="shared" si="733"/>
        <v>20.720625000000002</v>
      </c>
      <c r="AV413" s="44">
        <f t="shared" si="733"/>
        <v>20.720625000000002</v>
      </c>
      <c r="AW413" s="44">
        <f t="shared" si="733"/>
        <v>20.720625000000002</v>
      </c>
      <c r="AX413" s="44">
        <f t="shared" si="733"/>
        <v>20.720625000000002</v>
      </c>
      <c r="AY413" s="44">
        <f t="shared" si="733"/>
        <v>20.720625000000002</v>
      </c>
      <c r="AZ413" s="44">
        <f t="shared" si="733"/>
        <v>20.720625000000002</v>
      </c>
      <c r="BA413" s="44">
        <f t="shared" si="733"/>
        <v>20.720625000000002</v>
      </c>
      <c r="BB413" s="44">
        <f t="shared" si="733"/>
        <v>20.720625000000002</v>
      </c>
      <c r="BC413" s="44">
        <f t="shared" si="642"/>
        <v>1636.9293750000004</v>
      </c>
      <c r="BD413" s="146">
        <f t="shared" si="643"/>
        <v>3336.0206249999992</v>
      </c>
    </row>
    <row r="414" spans="1:56" outlineLevel="1" x14ac:dyDescent="0.25">
      <c r="A414" s="34">
        <v>40707</v>
      </c>
      <c r="B414" s="35" t="s">
        <v>74</v>
      </c>
      <c r="C414" s="36" t="s">
        <v>589</v>
      </c>
      <c r="D414" s="38">
        <v>5431.04</v>
      </c>
      <c r="E414" s="42"/>
      <c r="F414" s="42"/>
      <c r="G414" s="42"/>
      <c r="H414" s="38"/>
      <c r="I414" s="38"/>
      <c r="J414" s="38">
        <v>135.77600000000001</v>
      </c>
      <c r="K414" s="38">
        <v>407.32800000000003</v>
      </c>
      <c r="L414" s="38">
        <v>678.88000000000011</v>
      </c>
      <c r="M414" s="38">
        <f t="shared" si="662"/>
        <v>950.43200000000013</v>
      </c>
      <c r="N414" s="40">
        <v>5159.4880000000003</v>
      </c>
      <c r="O414" s="41">
        <v>22.629333333333335</v>
      </c>
      <c r="P414" s="40">
        <v>22.629333333333335</v>
      </c>
      <c r="Q414" s="40">
        <v>22.629333333333335</v>
      </c>
      <c r="R414" s="40">
        <v>22.629333333333335</v>
      </c>
      <c r="S414" s="40">
        <v>22.629333333333335</v>
      </c>
      <c r="T414" s="40">
        <v>22.629333333333335</v>
      </c>
      <c r="U414" s="40">
        <v>22.629333333333335</v>
      </c>
      <c r="V414" s="40">
        <v>22.629333333333335</v>
      </c>
      <c r="W414" s="40">
        <v>22.629333333333335</v>
      </c>
      <c r="X414" s="40">
        <v>22.629333333333335</v>
      </c>
      <c r="Y414" s="40">
        <v>22.629333333333335</v>
      </c>
      <c r="Z414" s="40">
        <v>22.629333333333335</v>
      </c>
      <c r="AA414" s="42">
        <v>1221.9840000000002</v>
      </c>
      <c r="AB414" s="42">
        <v>4209.0559999999996</v>
      </c>
      <c r="AC414" s="40">
        <f>+($D$414*5%)/12</f>
        <v>22.629333333333335</v>
      </c>
      <c r="AD414" s="40">
        <f t="shared" ref="AD414:AN414" si="734">+($D$414*5%)/12</f>
        <v>22.629333333333335</v>
      </c>
      <c r="AE414" s="40">
        <f t="shared" si="734"/>
        <v>22.629333333333335</v>
      </c>
      <c r="AF414" s="40">
        <f t="shared" si="734"/>
        <v>22.629333333333335</v>
      </c>
      <c r="AG414" s="40">
        <f t="shared" si="734"/>
        <v>22.629333333333335</v>
      </c>
      <c r="AH414" s="40">
        <f t="shared" si="734"/>
        <v>22.629333333333335</v>
      </c>
      <c r="AI414" s="40">
        <f t="shared" si="734"/>
        <v>22.629333333333335</v>
      </c>
      <c r="AJ414" s="40">
        <f t="shared" si="734"/>
        <v>22.629333333333335</v>
      </c>
      <c r="AK414" s="40">
        <f t="shared" si="734"/>
        <v>22.629333333333335</v>
      </c>
      <c r="AL414" s="40">
        <f t="shared" si="734"/>
        <v>22.629333333333335</v>
      </c>
      <c r="AM414" s="40">
        <f t="shared" si="734"/>
        <v>22.629333333333335</v>
      </c>
      <c r="AN414" s="40">
        <f t="shared" si="734"/>
        <v>22.629333333333335</v>
      </c>
      <c r="AO414" s="44">
        <f>+AA414+SUM(AC414:AN414)</f>
        <v>1493.5360000000001</v>
      </c>
      <c r="AP414" s="44">
        <f t="shared" si="638"/>
        <v>3937.5039999999999</v>
      </c>
      <c r="AQ414" s="44">
        <f>+($D$414*5%)/12</f>
        <v>22.629333333333335</v>
      </c>
      <c r="AR414" s="44">
        <f t="shared" ref="AR414:BB414" si="735">+($D$414*5%)/12</f>
        <v>22.629333333333335</v>
      </c>
      <c r="AS414" s="44">
        <f t="shared" si="735"/>
        <v>22.629333333333335</v>
      </c>
      <c r="AT414" s="44">
        <f t="shared" si="735"/>
        <v>22.629333333333335</v>
      </c>
      <c r="AU414" s="44">
        <f t="shared" si="735"/>
        <v>22.629333333333335</v>
      </c>
      <c r="AV414" s="44">
        <f t="shared" si="735"/>
        <v>22.629333333333335</v>
      </c>
      <c r="AW414" s="44">
        <f t="shared" si="735"/>
        <v>22.629333333333335</v>
      </c>
      <c r="AX414" s="44">
        <f t="shared" si="735"/>
        <v>22.629333333333335</v>
      </c>
      <c r="AY414" s="44">
        <f t="shared" si="735"/>
        <v>22.629333333333335</v>
      </c>
      <c r="AZ414" s="44">
        <f t="shared" si="735"/>
        <v>22.629333333333335</v>
      </c>
      <c r="BA414" s="44">
        <f t="shared" si="735"/>
        <v>22.629333333333335</v>
      </c>
      <c r="BB414" s="44">
        <f t="shared" si="735"/>
        <v>22.629333333333335</v>
      </c>
      <c r="BC414" s="44">
        <f t="shared" si="642"/>
        <v>1765.0880000000002</v>
      </c>
      <c r="BD414" s="146">
        <f t="shared" si="643"/>
        <v>3665.9519999999998</v>
      </c>
    </row>
    <row r="415" spans="1:56" outlineLevel="1" x14ac:dyDescent="0.25">
      <c r="A415" s="34">
        <v>40737</v>
      </c>
      <c r="B415" s="35" t="s">
        <v>590</v>
      </c>
      <c r="C415" s="36" t="s">
        <v>591</v>
      </c>
      <c r="D415" s="38">
        <v>258620.69</v>
      </c>
      <c r="E415" s="42"/>
      <c r="F415" s="42"/>
      <c r="G415" s="42"/>
      <c r="H415" s="38"/>
      <c r="I415" s="38"/>
      <c r="J415" s="38">
        <v>5387.9310416666667</v>
      </c>
      <c r="K415" s="38">
        <v>18318.965541666672</v>
      </c>
      <c r="L415" s="38">
        <v>31250.000041666673</v>
      </c>
      <c r="M415" s="38">
        <f t="shared" si="662"/>
        <v>44181.034541666675</v>
      </c>
      <c r="N415" s="40">
        <v>245689.65549999999</v>
      </c>
      <c r="O415" s="41">
        <v>1077.5862083333334</v>
      </c>
      <c r="P415" s="40">
        <v>1077.5862083333334</v>
      </c>
      <c r="Q415" s="40">
        <v>1077.5862083333334</v>
      </c>
      <c r="R415" s="40">
        <v>1077.5862083333334</v>
      </c>
      <c r="S415" s="40">
        <v>1077.5862083333334</v>
      </c>
      <c r="T415" s="40">
        <v>1077.5862083333334</v>
      </c>
      <c r="U415" s="40">
        <v>1077.5862083333334</v>
      </c>
      <c r="V415" s="40">
        <v>1077.5862083333334</v>
      </c>
      <c r="W415" s="40">
        <v>1077.5862083333334</v>
      </c>
      <c r="X415" s="40">
        <v>1077.5862083333334</v>
      </c>
      <c r="Y415" s="40">
        <v>1077.5862083333334</v>
      </c>
      <c r="Z415" s="40">
        <v>1077.5862083333334</v>
      </c>
      <c r="AA415" s="42">
        <v>57112.069041666677</v>
      </c>
      <c r="AB415" s="42">
        <v>201508.62095833331</v>
      </c>
      <c r="AC415" s="40">
        <f>+($D$415*5%)/12</f>
        <v>1077.5862083333334</v>
      </c>
      <c r="AD415" s="40">
        <f t="shared" ref="AD415:AN415" si="736">+($D$415*5%)/12</f>
        <v>1077.5862083333334</v>
      </c>
      <c r="AE415" s="40">
        <f t="shared" si="736"/>
        <v>1077.5862083333334</v>
      </c>
      <c r="AF415" s="40">
        <f t="shared" si="736"/>
        <v>1077.5862083333334</v>
      </c>
      <c r="AG415" s="40">
        <f t="shared" si="736"/>
        <v>1077.5862083333334</v>
      </c>
      <c r="AH415" s="40">
        <f t="shared" si="736"/>
        <v>1077.5862083333334</v>
      </c>
      <c r="AI415" s="40">
        <f t="shared" si="736"/>
        <v>1077.5862083333334</v>
      </c>
      <c r="AJ415" s="40">
        <f t="shared" si="736"/>
        <v>1077.5862083333334</v>
      </c>
      <c r="AK415" s="40">
        <f t="shared" si="736"/>
        <v>1077.5862083333334</v>
      </c>
      <c r="AL415" s="40">
        <f t="shared" si="736"/>
        <v>1077.5862083333334</v>
      </c>
      <c r="AM415" s="40">
        <f t="shared" si="736"/>
        <v>1077.5862083333334</v>
      </c>
      <c r="AN415" s="40">
        <f t="shared" si="736"/>
        <v>1077.5862083333334</v>
      </c>
      <c r="AO415" s="44">
        <f t="shared" ref="AO415:AO437" si="737">+AA415+SUM(AC415:AN415)</f>
        <v>70043.103541666685</v>
      </c>
      <c r="AP415" s="44">
        <f t="shared" si="638"/>
        <v>188577.5864583333</v>
      </c>
      <c r="AQ415" s="44">
        <f>+($D$415*5%)/12</f>
        <v>1077.5862083333334</v>
      </c>
      <c r="AR415" s="44">
        <f t="shared" ref="AR415:BB415" si="738">+($D$415*5%)/12</f>
        <v>1077.5862083333334</v>
      </c>
      <c r="AS415" s="44">
        <f t="shared" si="738"/>
        <v>1077.5862083333334</v>
      </c>
      <c r="AT415" s="44">
        <f t="shared" si="738"/>
        <v>1077.5862083333334</v>
      </c>
      <c r="AU415" s="44">
        <f t="shared" si="738"/>
        <v>1077.5862083333334</v>
      </c>
      <c r="AV415" s="44">
        <f t="shared" si="738"/>
        <v>1077.5862083333334</v>
      </c>
      <c r="AW415" s="44">
        <f t="shared" si="738"/>
        <v>1077.5862083333334</v>
      </c>
      <c r="AX415" s="44">
        <f t="shared" si="738"/>
        <v>1077.5862083333334</v>
      </c>
      <c r="AY415" s="44">
        <f t="shared" si="738"/>
        <v>1077.5862083333334</v>
      </c>
      <c r="AZ415" s="44">
        <f t="shared" si="738"/>
        <v>1077.5862083333334</v>
      </c>
      <c r="BA415" s="44">
        <f t="shared" si="738"/>
        <v>1077.5862083333334</v>
      </c>
      <c r="BB415" s="44">
        <f t="shared" si="738"/>
        <v>1077.5862083333334</v>
      </c>
      <c r="BC415" s="44">
        <f t="shared" si="642"/>
        <v>82974.138041666694</v>
      </c>
      <c r="BD415" s="146">
        <f t="shared" si="643"/>
        <v>175646.55195833329</v>
      </c>
    </row>
    <row r="416" spans="1:56" outlineLevel="1" x14ac:dyDescent="0.25">
      <c r="A416" s="34">
        <v>40759</v>
      </c>
      <c r="B416" s="35" t="s">
        <v>592</v>
      </c>
      <c r="C416" s="36" t="s">
        <v>593</v>
      </c>
      <c r="D416" s="38">
        <v>35855.78</v>
      </c>
      <c r="E416" s="42"/>
      <c r="F416" s="42"/>
      <c r="G416" s="42"/>
      <c r="H416" s="38"/>
      <c r="I416" s="38"/>
      <c r="J416" s="38">
        <v>597.59633333333329</v>
      </c>
      <c r="K416" s="38">
        <v>2390.3853333333327</v>
      </c>
      <c r="L416" s="38">
        <v>4183.1743333333325</v>
      </c>
      <c r="M416" s="38">
        <f t="shared" si="662"/>
        <v>5975.9633333333322</v>
      </c>
      <c r="N416" s="40">
        <v>34062.991000000002</v>
      </c>
      <c r="O416" s="41">
        <v>149.39908333333332</v>
      </c>
      <c r="P416" s="40">
        <v>149.39908333333332</v>
      </c>
      <c r="Q416" s="40">
        <v>149.39908333333332</v>
      </c>
      <c r="R416" s="40">
        <v>149.39908333333332</v>
      </c>
      <c r="S416" s="40">
        <v>149.39908333333332</v>
      </c>
      <c r="T416" s="40">
        <v>149.39908333333332</v>
      </c>
      <c r="U416" s="40">
        <v>149.39908333333332</v>
      </c>
      <c r="V416" s="40">
        <v>149.39908333333332</v>
      </c>
      <c r="W416" s="40">
        <v>149.39908333333332</v>
      </c>
      <c r="X416" s="40">
        <v>149.39908333333332</v>
      </c>
      <c r="Y416" s="40">
        <v>149.39908333333332</v>
      </c>
      <c r="Z416" s="40">
        <v>149.39908333333332</v>
      </c>
      <c r="AA416" s="42">
        <v>7768.752333333332</v>
      </c>
      <c r="AB416" s="42">
        <v>28087.027666666669</v>
      </c>
      <c r="AC416" s="40">
        <f>+($D$416*5%)/12</f>
        <v>149.39908333333332</v>
      </c>
      <c r="AD416" s="40">
        <f t="shared" ref="AD416:AN416" si="739">+($D$416*5%)/12</f>
        <v>149.39908333333332</v>
      </c>
      <c r="AE416" s="40">
        <f t="shared" si="739"/>
        <v>149.39908333333332</v>
      </c>
      <c r="AF416" s="40">
        <f t="shared" si="739"/>
        <v>149.39908333333332</v>
      </c>
      <c r="AG416" s="40">
        <f t="shared" si="739"/>
        <v>149.39908333333332</v>
      </c>
      <c r="AH416" s="40">
        <f t="shared" si="739"/>
        <v>149.39908333333332</v>
      </c>
      <c r="AI416" s="40">
        <f t="shared" si="739"/>
        <v>149.39908333333332</v>
      </c>
      <c r="AJ416" s="40">
        <f t="shared" si="739"/>
        <v>149.39908333333332</v>
      </c>
      <c r="AK416" s="40">
        <f t="shared" si="739"/>
        <v>149.39908333333332</v>
      </c>
      <c r="AL416" s="40">
        <f t="shared" si="739"/>
        <v>149.39908333333332</v>
      </c>
      <c r="AM416" s="40">
        <f t="shared" si="739"/>
        <v>149.39908333333332</v>
      </c>
      <c r="AN416" s="40">
        <f t="shared" si="739"/>
        <v>149.39908333333332</v>
      </c>
      <c r="AO416" s="44">
        <f t="shared" si="737"/>
        <v>9561.5413333333308</v>
      </c>
      <c r="AP416" s="44">
        <f t="shared" si="638"/>
        <v>26294.238666666668</v>
      </c>
      <c r="AQ416" s="44">
        <f>+($D$416*5%)/12</f>
        <v>149.39908333333332</v>
      </c>
      <c r="AR416" s="44">
        <f t="shared" ref="AR416:BB416" si="740">+($D$416*5%)/12</f>
        <v>149.39908333333332</v>
      </c>
      <c r="AS416" s="44">
        <f t="shared" si="740"/>
        <v>149.39908333333332</v>
      </c>
      <c r="AT416" s="44">
        <f t="shared" si="740"/>
        <v>149.39908333333332</v>
      </c>
      <c r="AU416" s="44">
        <f t="shared" si="740"/>
        <v>149.39908333333332</v>
      </c>
      <c r="AV416" s="44">
        <f t="shared" si="740"/>
        <v>149.39908333333332</v>
      </c>
      <c r="AW416" s="44">
        <f t="shared" si="740"/>
        <v>149.39908333333332</v>
      </c>
      <c r="AX416" s="44">
        <f t="shared" si="740"/>
        <v>149.39908333333332</v>
      </c>
      <c r="AY416" s="44">
        <f t="shared" si="740"/>
        <v>149.39908333333332</v>
      </c>
      <c r="AZ416" s="44">
        <f t="shared" si="740"/>
        <v>149.39908333333332</v>
      </c>
      <c r="BA416" s="44">
        <f t="shared" si="740"/>
        <v>149.39908333333332</v>
      </c>
      <c r="BB416" s="44">
        <f t="shared" si="740"/>
        <v>149.39908333333332</v>
      </c>
      <c r="BC416" s="44">
        <f t="shared" si="642"/>
        <v>11354.33033333333</v>
      </c>
      <c r="BD416" s="146">
        <f t="shared" si="643"/>
        <v>24501.449666666667</v>
      </c>
    </row>
    <row r="417" spans="1:56" outlineLevel="1" x14ac:dyDescent="0.25">
      <c r="A417" s="34">
        <v>40774</v>
      </c>
      <c r="B417" s="35" t="s">
        <v>594</v>
      </c>
      <c r="C417" s="36" t="s">
        <v>595</v>
      </c>
      <c r="D417" s="38">
        <v>15517.24</v>
      </c>
      <c r="E417" s="42"/>
      <c r="F417" s="42"/>
      <c r="G417" s="42"/>
      <c r="H417" s="38"/>
      <c r="I417" s="38"/>
      <c r="J417" s="38">
        <v>258.62066666666669</v>
      </c>
      <c r="K417" s="38">
        <v>1034.4826666666668</v>
      </c>
      <c r="L417" s="38">
        <v>1810.3446666666669</v>
      </c>
      <c r="M417" s="38">
        <f t="shared" si="662"/>
        <v>2586.2066666666669</v>
      </c>
      <c r="N417" s="40">
        <v>14741.378000000001</v>
      </c>
      <c r="O417" s="41">
        <v>64.655166666666673</v>
      </c>
      <c r="P417" s="40">
        <v>64.655166666666673</v>
      </c>
      <c r="Q417" s="40">
        <v>64.655166666666673</v>
      </c>
      <c r="R417" s="40">
        <v>64.655166666666673</v>
      </c>
      <c r="S417" s="40">
        <v>64.655166666666673</v>
      </c>
      <c r="T417" s="40">
        <v>64.655166666666673</v>
      </c>
      <c r="U417" s="40">
        <v>64.655166666666673</v>
      </c>
      <c r="V417" s="40">
        <v>64.655166666666673</v>
      </c>
      <c r="W417" s="40">
        <v>64.655166666666673</v>
      </c>
      <c r="X417" s="40">
        <v>64.655166666666673</v>
      </c>
      <c r="Y417" s="40">
        <v>64.655166666666673</v>
      </c>
      <c r="Z417" s="40">
        <v>64.655166666666673</v>
      </c>
      <c r="AA417" s="42">
        <v>3362.068666666667</v>
      </c>
      <c r="AB417" s="42">
        <v>12155.171333333332</v>
      </c>
      <c r="AC417" s="40">
        <f>+($D$417*5%)/12</f>
        <v>64.655166666666673</v>
      </c>
      <c r="AD417" s="40">
        <f t="shared" ref="AD417:AN417" si="741">+($D$417*5%)/12</f>
        <v>64.655166666666673</v>
      </c>
      <c r="AE417" s="40">
        <f t="shared" si="741"/>
        <v>64.655166666666673</v>
      </c>
      <c r="AF417" s="40">
        <f t="shared" si="741"/>
        <v>64.655166666666673</v>
      </c>
      <c r="AG417" s="40">
        <f t="shared" si="741"/>
        <v>64.655166666666673</v>
      </c>
      <c r="AH417" s="40">
        <f t="shared" si="741"/>
        <v>64.655166666666673</v>
      </c>
      <c r="AI417" s="40">
        <f t="shared" si="741"/>
        <v>64.655166666666673</v>
      </c>
      <c r="AJ417" s="40">
        <f t="shared" si="741"/>
        <v>64.655166666666673</v>
      </c>
      <c r="AK417" s="40">
        <f t="shared" si="741"/>
        <v>64.655166666666673</v>
      </c>
      <c r="AL417" s="40">
        <f t="shared" si="741"/>
        <v>64.655166666666673</v>
      </c>
      <c r="AM417" s="40">
        <f t="shared" si="741"/>
        <v>64.655166666666673</v>
      </c>
      <c r="AN417" s="40">
        <f t="shared" si="741"/>
        <v>64.655166666666673</v>
      </c>
      <c r="AO417" s="44">
        <f t="shared" si="737"/>
        <v>4137.9306666666671</v>
      </c>
      <c r="AP417" s="44">
        <f t="shared" si="638"/>
        <v>11379.309333333333</v>
      </c>
      <c r="AQ417" s="44">
        <f>+($D$417*5%)/12</f>
        <v>64.655166666666673</v>
      </c>
      <c r="AR417" s="44">
        <f t="shared" ref="AR417:BB417" si="742">+($D$417*5%)/12</f>
        <v>64.655166666666673</v>
      </c>
      <c r="AS417" s="44">
        <f t="shared" si="742"/>
        <v>64.655166666666673</v>
      </c>
      <c r="AT417" s="44">
        <f t="shared" si="742"/>
        <v>64.655166666666673</v>
      </c>
      <c r="AU417" s="44">
        <f t="shared" si="742"/>
        <v>64.655166666666673</v>
      </c>
      <c r="AV417" s="44">
        <f t="shared" si="742"/>
        <v>64.655166666666673</v>
      </c>
      <c r="AW417" s="44">
        <f t="shared" si="742"/>
        <v>64.655166666666673</v>
      </c>
      <c r="AX417" s="44">
        <f t="shared" si="742"/>
        <v>64.655166666666673</v>
      </c>
      <c r="AY417" s="44">
        <f t="shared" si="742"/>
        <v>64.655166666666673</v>
      </c>
      <c r="AZ417" s="44">
        <f t="shared" si="742"/>
        <v>64.655166666666673</v>
      </c>
      <c r="BA417" s="44">
        <f t="shared" si="742"/>
        <v>64.655166666666673</v>
      </c>
      <c r="BB417" s="44">
        <f t="shared" si="742"/>
        <v>64.655166666666673</v>
      </c>
      <c r="BC417" s="44">
        <f t="shared" si="642"/>
        <v>4913.7926666666672</v>
      </c>
      <c r="BD417" s="146">
        <f t="shared" si="643"/>
        <v>10603.447333333334</v>
      </c>
    </row>
    <row r="418" spans="1:56" outlineLevel="1" x14ac:dyDescent="0.25">
      <c r="A418" s="34">
        <v>40779</v>
      </c>
      <c r="B418" s="35" t="s">
        <v>596</v>
      </c>
      <c r="C418" s="36" t="s">
        <v>597</v>
      </c>
      <c r="D418" s="38">
        <v>8620.69</v>
      </c>
      <c r="E418" s="42"/>
      <c r="F418" s="42"/>
      <c r="G418" s="42"/>
      <c r="H418" s="38"/>
      <c r="I418" s="38"/>
      <c r="J418" s="38">
        <v>143.67816666666667</v>
      </c>
      <c r="K418" s="38">
        <v>574.71266666666656</v>
      </c>
      <c r="L418" s="38">
        <v>1005.7471666666665</v>
      </c>
      <c r="M418" s="38">
        <f t="shared" si="662"/>
        <v>1436.7816666666665</v>
      </c>
      <c r="N418" s="40">
        <v>8189.6555000000008</v>
      </c>
      <c r="O418" s="41">
        <v>35.919541666666667</v>
      </c>
      <c r="P418" s="40">
        <v>35.919541666666667</v>
      </c>
      <c r="Q418" s="40">
        <v>35.919541666666667</v>
      </c>
      <c r="R418" s="40">
        <v>35.919541666666667</v>
      </c>
      <c r="S418" s="40">
        <v>35.919541666666667</v>
      </c>
      <c r="T418" s="40">
        <v>35.919541666666667</v>
      </c>
      <c r="U418" s="40">
        <v>35.919541666666667</v>
      </c>
      <c r="V418" s="40">
        <v>35.919541666666667</v>
      </c>
      <c r="W418" s="40">
        <v>35.919541666666667</v>
      </c>
      <c r="X418" s="40">
        <v>35.919541666666667</v>
      </c>
      <c r="Y418" s="40">
        <v>35.919541666666667</v>
      </c>
      <c r="Z418" s="40">
        <v>35.919541666666667</v>
      </c>
      <c r="AA418" s="42">
        <v>1867.8161666666665</v>
      </c>
      <c r="AB418" s="42">
        <v>6752.873833333334</v>
      </c>
      <c r="AC418" s="40">
        <f>+($D$418*5%)/12</f>
        <v>35.919541666666667</v>
      </c>
      <c r="AD418" s="40">
        <f t="shared" ref="AD418:AN418" si="743">+($D$418*5%)/12</f>
        <v>35.919541666666667</v>
      </c>
      <c r="AE418" s="40">
        <f t="shared" si="743"/>
        <v>35.919541666666667</v>
      </c>
      <c r="AF418" s="40">
        <f t="shared" si="743"/>
        <v>35.919541666666667</v>
      </c>
      <c r="AG418" s="40">
        <f t="shared" si="743"/>
        <v>35.919541666666667</v>
      </c>
      <c r="AH418" s="40">
        <f t="shared" si="743"/>
        <v>35.919541666666667</v>
      </c>
      <c r="AI418" s="40">
        <f t="shared" si="743"/>
        <v>35.919541666666667</v>
      </c>
      <c r="AJ418" s="40">
        <f t="shared" si="743"/>
        <v>35.919541666666667</v>
      </c>
      <c r="AK418" s="40">
        <f t="shared" si="743"/>
        <v>35.919541666666667</v>
      </c>
      <c r="AL418" s="40">
        <f t="shared" si="743"/>
        <v>35.919541666666667</v>
      </c>
      <c r="AM418" s="40">
        <f t="shared" si="743"/>
        <v>35.919541666666667</v>
      </c>
      <c r="AN418" s="40">
        <f t="shared" si="743"/>
        <v>35.919541666666667</v>
      </c>
      <c r="AO418" s="44">
        <f t="shared" si="737"/>
        <v>2298.8506666666663</v>
      </c>
      <c r="AP418" s="44">
        <f t="shared" si="638"/>
        <v>6321.8393333333343</v>
      </c>
      <c r="AQ418" s="44">
        <f>+($D$418*5%)/12</f>
        <v>35.919541666666667</v>
      </c>
      <c r="AR418" s="44">
        <f t="shared" ref="AR418:BB418" si="744">+($D$418*5%)/12</f>
        <v>35.919541666666667</v>
      </c>
      <c r="AS418" s="44">
        <f t="shared" si="744"/>
        <v>35.919541666666667</v>
      </c>
      <c r="AT418" s="44">
        <f t="shared" si="744"/>
        <v>35.919541666666667</v>
      </c>
      <c r="AU418" s="44">
        <f t="shared" si="744"/>
        <v>35.919541666666667</v>
      </c>
      <c r="AV418" s="44">
        <f t="shared" si="744"/>
        <v>35.919541666666667</v>
      </c>
      <c r="AW418" s="44">
        <f t="shared" si="744"/>
        <v>35.919541666666667</v>
      </c>
      <c r="AX418" s="44">
        <f t="shared" si="744"/>
        <v>35.919541666666667</v>
      </c>
      <c r="AY418" s="44">
        <f t="shared" si="744"/>
        <v>35.919541666666667</v>
      </c>
      <c r="AZ418" s="44">
        <f t="shared" si="744"/>
        <v>35.919541666666667</v>
      </c>
      <c r="BA418" s="44">
        <f t="shared" si="744"/>
        <v>35.919541666666667</v>
      </c>
      <c r="BB418" s="44">
        <f t="shared" si="744"/>
        <v>35.919541666666667</v>
      </c>
      <c r="BC418" s="44">
        <f t="shared" si="642"/>
        <v>2729.885166666666</v>
      </c>
      <c r="BD418" s="146">
        <f t="shared" si="643"/>
        <v>5890.8048333333345</v>
      </c>
    </row>
    <row r="419" spans="1:56" outlineLevel="1" x14ac:dyDescent="0.25">
      <c r="A419" s="34">
        <v>40785</v>
      </c>
      <c r="B419" s="35" t="s">
        <v>598</v>
      </c>
      <c r="C419" s="36" t="s">
        <v>591</v>
      </c>
      <c r="D419" s="38">
        <v>215517.24</v>
      </c>
      <c r="E419" s="42"/>
      <c r="F419" s="42"/>
      <c r="G419" s="42"/>
      <c r="H419" s="38"/>
      <c r="I419" s="38"/>
      <c r="J419" s="38">
        <v>3591.9540000000002</v>
      </c>
      <c r="K419" s="38">
        <v>14367.816000000001</v>
      </c>
      <c r="L419" s="38">
        <v>25143.678</v>
      </c>
      <c r="M419" s="38">
        <f t="shared" si="662"/>
        <v>35919.54</v>
      </c>
      <c r="N419" s="40">
        <v>204741.378</v>
      </c>
      <c r="O419" s="41">
        <v>897.98850000000004</v>
      </c>
      <c r="P419" s="40">
        <v>897.98850000000004</v>
      </c>
      <c r="Q419" s="40">
        <v>897.98850000000004</v>
      </c>
      <c r="R419" s="40">
        <v>897.98850000000004</v>
      </c>
      <c r="S419" s="40">
        <v>897.98850000000004</v>
      </c>
      <c r="T419" s="40">
        <v>897.98850000000004</v>
      </c>
      <c r="U419" s="40">
        <v>897.98850000000004</v>
      </c>
      <c r="V419" s="40">
        <v>897.98850000000004</v>
      </c>
      <c r="W419" s="40">
        <v>897.98850000000004</v>
      </c>
      <c r="X419" s="40">
        <v>897.98850000000004</v>
      </c>
      <c r="Y419" s="40">
        <v>897.98850000000004</v>
      </c>
      <c r="Z419" s="40">
        <v>897.98850000000004</v>
      </c>
      <c r="AA419" s="42">
        <v>46695.402000000002</v>
      </c>
      <c r="AB419" s="42">
        <v>168821.83799999999</v>
      </c>
      <c r="AC419" s="40">
        <f>+($D$419*5%)/12</f>
        <v>897.98850000000004</v>
      </c>
      <c r="AD419" s="40">
        <f t="shared" ref="AD419:AN419" si="745">+($D$419*5%)/12</f>
        <v>897.98850000000004</v>
      </c>
      <c r="AE419" s="40">
        <f t="shared" si="745"/>
        <v>897.98850000000004</v>
      </c>
      <c r="AF419" s="40">
        <f t="shared" si="745"/>
        <v>897.98850000000004</v>
      </c>
      <c r="AG419" s="40">
        <f t="shared" si="745"/>
        <v>897.98850000000004</v>
      </c>
      <c r="AH419" s="40">
        <f t="shared" si="745"/>
        <v>897.98850000000004</v>
      </c>
      <c r="AI419" s="40">
        <f t="shared" si="745"/>
        <v>897.98850000000004</v>
      </c>
      <c r="AJ419" s="40">
        <f t="shared" si="745"/>
        <v>897.98850000000004</v>
      </c>
      <c r="AK419" s="40">
        <f t="shared" si="745"/>
        <v>897.98850000000004</v>
      </c>
      <c r="AL419" s="40">
        <f t="shared" si="745"/>
        <v>897.98850000000004</v>
      </c>
      <c r="AM419" s="40">
        <f t="shared" si="745"/>
        <v>897.98850000000004</v>
      </c>
      <c r="AN419" s="40">
        <f t="shared" si="745"/>
        <v>897.98850000000004</v>
      </c>
      <c r="AO419" s="44">
        <f t="shared" si="737"/>
        <v>57471.264000000003</v>
      </c>
      <c r="AP419" s="44">
        <f t="shared" si="638"/>
        <v>158045.976</v>
      </c>
      <c r="AQ419" s="44">
        <f>+($D$419*5%)/12</f>
        <v>897.98850000000004</v>
      </c>
      <c r="AR419" s="44">
        <f t="shared" ref="AR419:BB419" si="746">+($D$419*5%)/12</f>
        <v>897.98850000000004</v>
      </c>
      <c r="AS419" s="44">
        <f t="shared" si="746"/>
        <v>897.98850000000004</v>
      </c>
      <c r="AT419" s="44">
        <f t="shared" si="746"/>
        <v>897.98850000000004</v>
      </c>
      <c r="AU419" s="44">
        <f t="shared" si="746"/>
        <v>897.98850000000004</v>
      </c>
      <c r="AV419" s="44">
        <f t="shared" si="746"/>
        <v>897.98850000000004</v>
      </c>
      <c r="AW419" s="44">
        <f t="shared" si="746"/>
        <v>897.98850000000004</v>
      </c>
      <c r="AX419" s="44">
        <f t="shared" si="746"/>
        <v>897.98850000000004</v>
      </c>
      <c r="AY419" s="44">
        <f t="shared" si="746"/>
        <v>897.98850000000004</v>
      </c>
      <c r="AZ419" s="44">
        <f t="shared" si="746"/>
        <v>897.98850000000004</v>
      </c>
      <c r="BA419" s="44">
        <f t="shared" si="746"/>
        <v>897.98850000000004</v>
      </c>
      <c r="BB419" s="44">
        <f t="shared" si="746"/>
        <v>897.98850000000004</v>
      </c>
      <c r="BC419" s="44">
        <f t="shared" si="642"/>
        <v>68247.126000000004</v>
      </c>
      <c r="BD419" s="146">
        <f t="shared" si="643"/>
        <v>147270.114</v>
      </c>
    </row>
    <row r="420" spans="1:56" outlineLevel="1" x14ac:dyDescent="0.25">
      <c r="A420" s="34">
        <v>40786</v>
      </c>
      <c r="B420" s="35" t="s">
        <v>599</v>
      </c>
      <c r="C420" s="36" t="s">
        <v>600</v>
      </c>
      <c r="D420" s="38">
        <v>38557.120000000003</v>
      </c>
      <c r="E420" s="42"/>
      <c r="F420" s="42"/>
      <c r="G420" s="42"/>
      <c r="H420" s="38"/>
      <c r="I420" s="38"/>
      <c r="J420" s="38">
        <v>642.61866666666674</v>
      </c>
      <c r="K420" s="38">
        <v>2570.4746666666674</v>
      </c>
      <c r="L420" s="38">
        <v>4498.3306666666685</v>
      </c>
      <c r="M420" s="38">
        <f t="shared" si="662"/>
        <v>6426.1866666666692</v>
      </c>
      <c r="N420" s="40">
        <v>36629.264000000003</v>
      </c>
      <c r="O420" s="41">
        <v>160.65466666666669</v>
      </c>
      <c r="P420" s="40">
        <v>160.65466666666669</v>
      </c>
      <c r="Q420" s="40">
        <v>160.65466666666669</v>
      </c>
      <c r="R420" s="40">
        <v>160.65466666666669</v>
      </c>
      <c r="S420" s="40">
        <v>160.65466666666669</v>
      </c>
      <c r="T420" s="40">
        <v>160.65466666666669</v>
      </c>
      <c r="U420" s="40">
        <v>160.65466666666669</v>
      </c>
      <c r="V420" s="40">
        <v>160.65466666666669</v>
      </c>
      <c r="W420" s="40">
        <v>160.65466666666669</v>
      </c>
      <c r="X420" s="40">
        <v>160.65466666666669</v>
      </c>
      <c r="Y420" s="40">
        <v>160.65466666666669</v>
      </c>
      <c r="Z420" s="40">
        <v>160.65466666666669</v>
      </c>
      <c r="AA420" s="42">
        <v>8354.0426666666699</v>
      </c>
      <c r="AB420" s="42">
        <v>30203.077333333335</v>
      </c>
      <c r="AC420" s="40">
        <f>+($D$420*5%)/12</f>
        <v>160.65466666666669</v>
      </c>
      <c r="AD420" s="40">
        <f t="shared" ref="AD420:AN420" si="747">+($D$420*5%)/12</f>
        <v>160.65466666666669</v>
      </c>
      <c r="AE420" s="40">
        <f t="shared" si="747"/>
        <v>160.65466666666669</v>
      </c>
      <c r="AF420" s="40">
        <f t="shared" si="747"/>
        <v>160.65466666666669</v>
      </c>
      <c r="AG420" s="40">
        <f t="shared" si="747"/>
        <v>160.65466666666669</v>
      </c>
      <c r="AH420" s="40">
        <f t="shared" si="747"/>
        <v>160.65466666666669</v>
      </c>
      <c r="AI420" s="40">
        <f t="shared" si="747"/>
        <v>160.65466666666669</v>
      </c>
      <c r="AJ420" s="40">
        <f t="shared" si="747"/>
        <v>160.65466666666669</v>
      </c>
      <c r="AK420" s="40">
        <f t="shared" si="747"/>
        <v>160.65466666666669</v>
      </c>
      <c r="AL420" s="40">
        <f t="shared" si="747"/>
        <v>160.65466666666669</v>
      </c>
      <c r="AM420" s="40">
        <f t="shared" si="747"/>
        <v>160.65466666666669</v>
      </c>
      <c r="AN420" s="40">
        <f t="shared" si="747"/>
        <v>160.65466666666669</v>
      </c>
      <c r="AO420" s="44">
        <f t="shared" si="737"/>
        <v>10281.898666666671</v>
      </c>
      <c r="AP420" s="44">
        <f t="shared" si="638"/>
        <v>28275.221333333331</v>
      </c>
      <c r="AQ420" s="44">
        <f>+($D$420*5%)/12</f>
        <v>160.65466666666669</v>
      </c>
      <c r="AR420" s="44">
        <f t="shared" ref="AR420:BB420" si="748">+($D$420*5%)/12</f>
        <v>160.65466666666669</v>
      </c>
      <c r="AS420" s="44">
        <f t="shared" si="748"/>
        <v>160.65466666666669</v>
      </c>
      <c r="AT420" s="44">
        <f t="shared" si="748"/>
        <v>160.65466666666669</v>
      </c>
      <c r="AU420" s="44">
        <f t="shared" si="748"/>
        <v>160.65466666666669</v>
      </c>
      <c r="AV420" s="44">
        <f t="shared" si="748"/>
        <v>160.65466666666669</v>
      </c>
      <c r="AW420" s="44">
        <f t="shared" si="748"/>
        <v>160.65466666666669</v>
      </c>
      <c r="AX420" s="44">
        <f t="shared" si="748"/>
        <v>160.65466666666669</v>
      </c>
      <c r="AY420" s="44">
        <f t="shared" si="748"/>
        <v>160.65466666666669</v>
      </c>
      <c r="AZ420" s="44">
        <f t="shared" si="748"/>
        <v>160.65466666666669</v>
      </c>
      <c r="BA420" s="44">
        <f t="shared" si="748"/>
        <v>160.65466666666669</v>
      </c>
      <c r="BB420" s="44">
        <f t="shared" si="748"/>
        <v>160.65466666666669</v>
      </c>
      <c r="BC420" s="44">
        <f t="shared" si="642"/>
        <v>12209.754666666671</v>
      </c>
      <c r="BD420" s="146">
        <f t="shared" si="643"/>
        <v>26347.365333333331</v>
      </c>
    </row>
    <row r="421" spans="1:56" outlineLevel="1" x14ac:dyDescent="0.25">
      <c r="A421" s="34">
        <v>40786</v>
      </c>
      <c r="B421" s="35" t="s">
        <v>601</v>
      </c>
      <c r="C421" s="36" t="s">
        <v>602</v>
      </c>
      <c r="D421" s="38">
        <v>4976.5</v>
      </c>
      <c r="E421" s="42"/>
      <c r="F421" s="42"/>
      <c r="G421" s="42"/>
      <c r="H421" s="38"/>
      <c r="I421" s="38"/>
      <c r="J421" s="38">
        <v>82.941666666666677</v>
      </c>
      <c r="K421" s="38">
        <v>331.76666666666677</v>
      </c>
      <c r="L421" s="38">
        <v>580.59166666666681</v>
      </c>
      <c r="M421" s="38">
        <f t="shared" si="662"/>
        <v>829.41666666666686</v>
      </c>
      <c r="N421" s="40">
        <v>4727.6750000000002</v>
      </c>
      <c r="O421" s="41">
        <v>20.735416666666669</v>
      </c>
      <c r="P421" s="40">
        <v>20.735416666666669</v>
      </c>
      <c r="Q421" s="40">
        <v>20.735416666666669</v>
      </c>
      <c r="R421" s="40">
        <v>20.735416666666669</v>
      </c>
      <c r="S421" s="40">
        <v>20.735416666666669</v>
      </c>
      <c r="T421" s="40">
        <v>20.735416666666669</v>
      </c>
      <c r="U421" s="40">
        <v>20.735416666666669</v>
      </c>
      <c r="V421" s="40">
        <v>20.735416666666669</v>
      </c>
      <c r="W421" s="40">
        <v>20.735416666666669</v>
      </c>
      <c r="X421" s="40">
        <v>20.735416666666669</v>
      </c>
      <c r="Y421" s="40">
        <v>20.735416666666669</v>
      </c>
      <c r="Z421" s="40">
        <v>20.735416666666669</v>
      </c>
      <c r="AA421" s="42">
        <v>1078.241666666667</v>
      </c>
      <c r="AB421" s="42">
        <v>3898.2583333333332</v>
      </c>
      <c r="AC421" s="40">
        <f>+($D$421*5%)/12</f>
        <v>20.735416666666669</v>
      </c>
      <c r="AD421" s="40">
        <f t="shared" ref="AD421:AN421" si="749">+($D$421*5%)/12</f>
        <v>20.735416666666669</v>
      </c>
      <c r="AE421" s="40">
        <f t="shared" si="749"/>
        <v>20.735416666666669</v>
      </c>
      <c r="AF421" s="40">
        <f t="shared" si="749"/>
        <v>20.735416666666669</v>
      </c>
      <c r="AG421" s="40">
        <f t="shared" si="749"/>
        <v>20.735416666666669</v>
      </c>
      <c r="AH421" s="40">
        <f t="shared" si="749"/>
        <v>20.735416666666669</v>
      </c>
      <c r="AI421" s="40">
        <f t="shared" si="749"/>
        <v>20.735416666666669</v>
      </c>
      <c r="AJ421" s="40">
        <f t="shared" si="749"/>
        <v>20.735416666666669</v>
      </c>
      <c r="AK421" s="40">
        <f t="shared" si="749"/>
        <v>20.735416666666669</v>
      </c>
      <c r="AL421" s="40">
        <f t="shared" si="749"/>
        <v>20.735416666666669</v>
      </c>
      <c r="AM421" s="40">
        <f t="shared" si="749"/>
        <v>20.735416666666669</v>
      </c>
      <c r="AN421" s="40">
        <f t="shared" si="749"/>
        <v>20.735416666666669</v>
      </c>
      <c r="AO421" s="44">
        <f t="shared" si="737"/>
        <v>1327.0666666666671</v>
      </c>
      <c r="AP421" s="44">
        <f t="shared" si="638"/>
        <v>3649.4333333333329</v>
      </c>
      <c r="AQ421" s="44">
        <f>+($D$421*5%)/12</f>
        <v>20.735416666666669</v>
      </c>
      <c r="AR421" s="44">
        <f t="shared" ref="AR421:BB421" si="750">+($D$421*5%)/12</f>
        <v>20.735416666666669</v>
      </c>
      <c r="AS421" s="44">
        <f t="shared" si="750"/>
        <v>20.735416666666669</v>
      </c>
      <c r="AT421" s="44">
        <f t="shared" si="750"/>
        <v>20.735416666666669</v>
      </c>
      <c r="AU421" s="44">
        <f t="shared" si="750"/>
        <v>20.735416666666669</v>
      </c>
      <c r="AV421" s="44">
        <f t="shared" si="750"/>
        <v>20.735416666666669</v>
      </c>
      <c r="AW421" s="44">
        <f t="shared" si="750"/>
        <v>20.735416666666669</v>
      </c>
      <c r="AX421" s="44">
        <f t="shared" si="750"/>
        <v>20.735416666666669</v>
      </c>
      <c r="AY421" s="44">
        <f t="shared" si="750"/>
        <v>20.735416666666669</v>
      </c>
      <c r="AZ421" s="44">
        <f t="shared" si="750"/>
        <v>20.735416666666669</v>
      </c>
      <c r="BA421" s="44">
        <f t="shared" si="750"/>
        <v>20.735416666666669</v>
      </c>
      <c r="BB421" s="44">
        <f t="shared" si="750"/>
        <v>20.735416666666669</v>
      </c>
      <c r="BC421" s="44">
        <f t="shared" si="642"/>
        <v>1575.8916666666671</v>
      </c>
      <c r="BD421" s="146">
        <f t="shared" si="643"/>
        <v>3400.6083333333327</v>
      </c>
    </row>
    <row r="422" spans="1:56" outlineLevel="1" x14ac:dyDescent="0.25">
      <c r="A422" s="34">
        <v>40786</v>
      </c>
      <c r="B422" s="35" t="s">
        <v>603</v>
      </c>
      <c r="C422" s="36" t="s">
        <v>604</v>
      </c>
      <c r="D422" s="38">
        <v>27500</v>
      </c>
      <c r="E422" s="42"/>
      <c r="F422" s="42"/>
      <c r="G422" s="42"/>
      <c r="H422" s="38"/>
      <c r="I422" s="38"/>
      <c r="J422" s="38">
        <v>458.33333333333331</v>
      </c>
      <c r="K422" s="38">
        <v>1833.333333333333</v>
      </c>
      <c r="L422" s="38">
        <v>3208.333333333333</v>
      </c>
      <c r="M422" s="38">
        <f t="shared" si="662"/>
        <v>4583.333333333333</v>
      </c>
      <c r="N422" s="40">
        <v>26125</v>
      </c>
      <c r="O422" s="41">
        <v>114.58333333333333</v>
      </c>
      <c r="P422" s="40">
        <v>114.58333333333333</v>
      </c>
      <c r="Q422" s="40">
        <v>114.58333333333333</v>
      </c>
      <c r="R422" s="40">
        <v>114.58333333333333</v>
      </c>
      <c r="S422" s="40">
        <v>114.58333333333333</v>
      </c>
      <c r="T422" s="40">
        <v>114.58333333333333</v>
      </c>
      <c r="U422" s="40">
        <v>114.58333333333333</v>
      </c>
      <c r="V422" s="40">
        <v>114.58333333333333</v>
      </c>
      <c r="W422" s="40">
        <v>114.58333333333333</v>
      </c>
      <c r="X422" s="40">
        <v>114.58333333333333</v>
      </c>
      <c r="Y422" s="40">
        <v>114.58333333333333</v>
      </c>
      <c r="Z422" s="40">
        <v>114.58333333333333</v>
      </c>
      <c r="AA422" s="42">
        <v>5958.333333333333</v>
      </c>
      <c r="AB422" s="42">
        <v>21541.666666666668</v>
      </c>
      <c r="AC422" s="40">
        <f>+($D$422*5%)/12</f>
        <v>114.58333333333333</v>
      </c>
      <c r="AD422" s="40">
        <f t="shared" ref="AD422:AN422" si="751">+($D$422*5%)/12</f>
        <v>114.58333333333333</v>
      </c>
      <c r="AE422" s="40">
        <f t="shared" si="751"/>
        <v>114.58333333333333</v>
      </c>
      <c r="AF422" s="40">
        <f t="shared" si="751"/>
        <v>114.58333333333333</v>
      </c>
      <c r="AG422" s="40">
        <f t="shared" si="751"/>
        <v>114.58333333333333</v>
      </c>
      <c r="AH422" s="40">
        <f t="shared" si="751"/>
        <v>114.58333333333333</v>
      </c>
      <c r="AI422" s="40">
        <f t="shared" si="751"/>
        <v>114.58333333333333</v>
      </c>
      <c r="AJ422" s="40">
        <f t="shared" si="751"/>
        <v>114.58333333333333</v>
      </c>
      <c r="AK422" s="40">
        <f t="shared" si="751"/>
        <v>114.58333333333333</v>
      </c>
      <c r="AL422" s="40">
        <f t="shared" si="751"/>
        <v>114.58333333333333</v>
      </c>
      <c r="AM422" s="40">
        <f t="shared" si="751"/>
        <v>114.58333333333333</v>
      </c>
      <c r="AN422" s="40">
        <f t="shared" si="751"/>
        <v>114.58333333333333</v>
      </c>
      <c r="AO422" s="44">
        <f t="shared" si="737"/>
        <v>7333.333333333333</v>
      </c>
      <c r="AP422" s="44">
        <f t="shared" si="638"/>
        <v>20166.666666666668</v>
      </c>
      <c r="AQ422" s="44">
        <f>+($D$422*5%)/12</f>
        <v>114.58333333333333</v>
      </c>
      <c r="AR422" s="44">
        <f t="shared" ref="AR422:BB422" si="752">+($D$422*5%)/12</f>
        <v>114.58333333333333</v>
      </c>
      <c r="AS422" s="44">
        <f t="shared" si="752"/>
        <v>114.58333333333333</v>
      </c>
      <c r="AT422" s="44">
        <f t="shared" si="752"/>
        <v>114.58333333333333</v>
      </c>
      <c r="AU422" s="44">
        <f t="shared" si="752"/>
        <v>114.58333333333333</v>
      </c>
      <c r="AV422" s="44">
        <f t="shared" si="752"/>
        <v>114.58333333333333</v>
      </c>
      <c r="AW422" s="44">
        <f t="shared" si="752"/>
        <v>114.58333333333333</v>
      </c>
      <c r="AX422" s="44">
        <f t="shared" si="752"/>
        <v>114.58333333333333</v>
      </c>
      <c r="AY422" s="44">
        <f t="shared" si="752"/>
        <v>114.58333333333333</v>
      </c>
      <c r="AZ422" s="44">
        <f t="shared" si="752"/>
        <v>114.58333333333333</v>
      </c>
      <c r="BA422" s="44">
        <f t="shared" si="752"/>
        <v>114.58333333333333</v>
      </c>
      <c r="BB422" s="44">
        <f t="shared" si="752"/>
        <v>114.58333333333333</v>
      </c>
      <c r="BC422" s="44">
        <f t="shared" si="642"/>
        <v>8708.3333333333321</v>
      </c>
      <c r="BD422" s="146">
        <f t="shared" si="643"/>
        <v>18791.666666666668</v>
      </c>
    </row>
    <row r="423" spans="1:56" outlineLevel="1" x14ac:dyDescent="0.25">
      <c r="A423" s="34">
        <v>40787</v>
      </c>
      <c r="B423" s="35" t="s">
        <v>605</v>
      </c>
      <c r="C423" s="36" t="s">
        <v>606</v>
      </c>
      <c r="D423" s="38">
        <v>4396.55</v>
      </c>
      <c r="E423" s="42"/>
      <c r="F423" s="42"/>
      <c r="G423" s="42"/>
      <c r="H423" s="38"/>
      <c r="I423" s="38"/>
      <c r="J423" s="38">
        <v>54.956875000000004</v>
      </c>
      <c r="K423" s="38">
        <v>274.78437500000007</v>
      </c>
      <c r="L423" s="38">
        <v>494.61187500000017</v>
      </c>
      <c r="M423" s="38">
        <f t="shared" si="662"/>
        <v>714.43937500000027</v>
      </c>
      <c r="N423" s="40">
        <v>4176.7224999999999</v>
      </c>
      <c r="O423" s="41">
        <v>18.318958333333335</v>
      </c>
      <c r="P423" s="40">
        <v>18.318958333333335</v>
      </c>
      <c r="Q423" s="40">
        <v>18.318958333333335</v>
      </c>
      <c r="R423" s="40">
        <v>18.318958333333335</v>
      </c>
      <c r="S423" s="40">
        <v>18.318958333333335</v>
      </c>
      <c r="T423" s="40">
        <v>18.318958333333335</v>
      </c>
      <c r="U423" s="40">
        <v>18.318958333333335</v>
      </c>
      <c r="V423" s="40">
        <v>18.318958333333335</v>
      </c>
      <c r="W423" s="40">
        <v>18.318958333333335</v>
      </c>
      <c r="X423" s="40">
        <v>18.318958333333335</v>
      </c>
      <c r="Y423" s="40">
        <v>18.318958333333335</v>
      </c>
      <c r="Z423" s="40">
        <v>18.318958333333335</v>
      </c>
      <c r="AA423" s="42">
        <v>934.26687500000037</v>
      </c>
      <c r="AB423" s="42">
        <v>3462.2831249999999</v>
      </c>
      <c r="AC423" s="40">
        <f>+($D$423*5%)/12</f>
        <v>18.318958333333335</v>
      </c>
      <c r="AD423" s="40">
        <f t="shared" ref="AD423:AN423" si="753">+($D$423*5%)/12</f>
        <v>18.318958333333335</v>
      </c>
      <c r="AE423" s="40">
        <f t="shared" si="753"/>
        <v>18.318958333333335</v>
      </c>
      <c r="AF423" s="40">
        <f t="shared" si="753"/>
        <v>18.318958333333335</v>
      </c>
      <c r="AG423" s="40">
        <f t="shared" si="753"/>
        <v>18.318958333333335</v>
      </c>
      <c r="AH423" s="40">
        <f t="shared" si="753"/>
        <v>18.318958333333335</v>
      </c>
      <c r="AI423" s="40">
        <f t="shared" si="753"/>
        <v>18.318958333333335</v>
      </c>
      <c r="AJ423" s="40">
        <f t="shared" si="753"/>
        <v>18.318958333333335</v>
      </c>
      <c r="AK423" s="40">
        <f t="shared" si="753"/>
        <v>18.318958333333335</v>
      </c>
      <c r="AL423" s="40">
        <f t="shared" si="753"/>
        <v>18.318958333333335</v>
      </c>
      <c r="AM423" s="40">
        <f t="shared" si="753"/>
        <v>18.318958333333335</v>
      </c>
      <c r="AN423" s="40">
        <f t="shared" si="753"/>
        <v>18.318958333333335</v>
      </c>
      <c r="AO423" s="44">
        <f t="shared" si="737"/>
        <v>1154.0943750000004</v>
      </c>
      <c r="AP423" s="44">
        <f t="shared" si="638"/>
        <v>3242.4556249999996</v>
      </c>
      <c r="AQ423" s="44">
        <f>+($D$423*5%)/12</f>
        <v>18.318958333333335</v>
      </c>
      <c r="AR423" s="44">
        <f t="shared" ref="AR423:BB423" si="754">+($D$423*5%)/12</f>
        <v>18.318958333333335</v>
      </c>
      <c r="AS423" s="44">
        <f t="shared" si="754"/>
        <v>18.318958333333335</v>
      </c>
      <c r="AT423" s="44">
        <f t="shared" si="754"/>
        <v>18.318958333333335</v>
      </c>
      <c r="AU423" s="44">
        <f t="shared" si="754"/>
        <v>18.318958333333335</v>
      </c>
      <c r="AV423" s="44">
        <f t="shared" si="754"/>
        <v>18.318958333333335</v>
      </c>
      <c r="AW423" s="44">
        <f t="shared" si="754"/>
        <v>18.318958333333335</v>
      </c>
      <c r="AX423" s="44">
        <f t="shared" si="754"/>
        <v>18.318958333333335</v>
      </c>
      <c r="AY423" s="44">
        <f t="shared" si="754"/>
        <v>18.318958333333335</v>
      </c>
      <c r="AZ423" s="44">
        <f t="shared" si="754"/>
        <v>18.318958333333335</v>
      </c>
      <c r="BA423" s="44">
        <f t="shared" si="754"/>
        <v>18.318958333333335</v>
      </c>
      <c r="BB423" s="44">
        <f t="shared" si="754"/>
        <v>18.318958333333335</v>
      </c>
      <c r="BC423" s="44">
        <f t="shared" si="642"/>
        <v>1373.9218750000005</v>
      </c>
      <c r="BD423" s="146">
        <f t="shared" si="643"/>
        <v>3022.6281249999997</v>
      </c>
    </row>
    <row r="424" spans="1:56" outlineLevel="1" x14ac:dyDescent="0.25">
      <c r="A424" s="34">
        <v>40788</v>
      </c>
      <c r="B424" s="35" t="s">
        <v>607</v>
      </c>
      <c r="C424" s="36" t="s">
        <v>608</v>
      </c>
      <c r="D424" s="38">
        <v>4250</v>
      </c>
      <c r="E424" s="42"/>
      <c r="F424" s="42"/>
      <c r="G424" s="42"/>
      <c r="H424" s="38"/>
      <c r="I424" s="38"/>
      <c r="J424" s="38">
        <v>53.125</v>
      </c>
      <c r="K424" s="38">
        <v>265.625</v>
      </c>
      <c r="L424" s="38">
        <v>478.125</v>
      </c>
      <c r="M424" s="38">
        <f t="shared" si="662"/>
        <v>690.625</v>
      </c>
      <c r="N424" s="40">
        <v>4037.5</v>
      </c>
      <c r="O424" s="41">
        <v>17.708333333333332</v>
      </c>
      <c r="P424" s="40">
        <v>17.708333333333332</v>
      </c>
      <c r="Q424" s="40">
        <v>17.708333333333332</v>
      </c>
      <c r="R424" s="40">
        <v>17.708333333333332</v>
      </c>
      <c r="S424" s="40">
        <v>17.708333333333332</v>
      </c>
      <c r="T424" s="40">
        <v>17.708333333333332</v>
      </c>
      <c r="U424" s="40">
        <v>17.708333333333332</v>
      </c>
      <c r="V424" s="40">
        <v>17.708333333333332</v>
      </c>
      <c r="W424" s="40">
        <v>17.708333333333332</v>
      </c>
      <c r="X424" s="40">
        <v>17.708333333333332</v>
      </c>
      <c r="Y424" s="40">
        <v>17.708333333333332</v>
      </c>
      <c r="Z424" s="40">
        <v>17.708333333333332</v>
      </c>
      <c r="AA424" s="42">
        <v>903.125</v>
      </c>
      <c r="AB424" s="42">
        <v>3346.875</v>
      </c>
      <c r="AC424" s="40">
        <f>+($D$424*5%)/12</f>
        <v>17.708333333333332</v>
      </c>
      <c r="AD424" s="40">
        <f t="shared" ref="AD424:AN424" si="755">+($D$424*5%)/12</f>
        <v>17.708333333333332</v>
      </c>
      <c r="AE424" s="40">
        <f t="shared" si="755"/>
        <v>17.708333333333332</v>
      </c>
      <c r="AF424" s="40">
        <f t="shared" si="755"/>
        <v>17.708333333333332</v>
      </c>
      <c r="AG424" s="40">
        <f t="shared" si="755"/>
        <v>17.708333333333332</v>
      </c>
      <c r="AH424" s="40">
        <f t="shared" si="755"/>
        <v>17.708333333333332</v>
      </c>
      <c r="AI424" s="40">
        <f t="shared" si="755"/>
        <v>17.708333333333332</v>
      </c>
      <c r="AJ424" s="40">
        <f t="shared" si="755"/>
        <v>17.708333333333332</v>
      </c>
      <c r="AK424" s="40">
        <f t="shared" si="755"/>
        <v>17.708333333333332</v>
      </c>
      <c r="AL424" s="40">
        <f t="shared" si="755"/>
        <v>17.708333333333332</v>
      </c>
      <c r="AM424" s="40">
        <f t="shared" si="755"/>
        <v>17.708333333333332</v>
      </c>
      <c r="AN424" s="40">
        <f t="shared" si="755"/>
        <v>17.708333333333332</v>
      </c>
      <c r="AO424" s="44">
        <f t="shared" si="737"/>
        <v>1115.625</v>
      </c>
      <c r="AP424" s="44">
        <f t="shared" si="638"/>
        <v>3134.375</v>
      </c>
      <c r="AQ424" s="44">
        <f>+($D$424*5%)/12</f>
        <v>17.708333333333332</v>
      </c>
      <c r="AR424" s="44">
        <f t="shared" ref="AR424:BB424" si="756">+($D$424*5%)/12</f>
        <v>17.708333333333332</v>
      </c>
      <c r="AS424" s="44">
        <f t="shared" si="756"/>
        <v>17.708333333333332</v>
      </c>
      <c r="AT424" s="44">
        <f t="shared" si="756"/>
        <v>17.708333333333332</v>
      </c>
      <c r="AU424" s="44">
        <f t="shared" si="756"/>
        <v>17.708333333333332</v>
      </c>
      <c r="AV424" s="44">
        <f t="shared" si="756"/>
        <v>17.708333333333332</v>
      </c>
      <c r="AW424" s="44">
        <f t="shared" si="756"/>
        <v>17.708333333333332</v>
      </c>
      <c r="AX424" s="44">
        <f t="shared" si="756"/>
        <v>17.708333333333332</v>
      </c>
      <c r="AY424" s="44">
        <f t="shared" si="756"/>
        <v>17.708333333333332</v>
      </c>
      <c r="AZ424" s="44">
        <f t="shared" si="756"/>
        <v>17.708333333333332</v>
      </c>
      <c r="BA424" s="44">
        <f t="shared" si="756"/>
        <v>17.708333333333332</v>
      </c>
      <c r="BB424" s="44">
        <f t="shared" si="756"/>
        <v>17.708333333333332</v>
      </c>
      <c r="BC424" s="44">
        <f t="shared" si="642"/>
        <v>1328.125</v>
      </c>
      <c r="BD424" s="146">
        <f t="shared" si="643"/>
        <v>2921.875</v>
      </c>
    </row>
    <row r="425" spans="1:56" outlineLevel="1" x14ac:dyDescent="0.25">
      <c r="A425" s="34">
        <v>40813</v>
      </c>
      <c r="B425" s="35" t="s">
        <v>609</v>
      </c>
      <c r="C425" s="36" t="s">
        <v>591</v>
      </c>
      <c r="D425" s="38">
        <v>301724.14</v>
      </c>
      <c r="E425" s="42"/>
      <c r="F425" s="42"/>
      <c r="G425" s="42"/>
      <c r="H425" s="38"/>
      <c r="I425" s="38"/>
      <c r="J425" s="38">
        <v>3771.5517500000005</v>
      </c>
      <c r="K425" s="38">
        <v>18857.758750000001</v>
      </c>
      <c r="L425" s="38">
        <v>33943.965750000003</v>
      </c>
      <c r="M425" s="38">
        <f t="shared" si="662"/>
        <v>49030.172750000005</v>
      </c>
      <c r="N425" s="40">
        <v>286637.93300000002</v>
      </c>
      <c r="O425" s="41">
        <v>1257.1839166666668</v>
      </c>
      <c r="P425" s="40">
        <v>1257.1839166666668</v>
      </c>
      <c r="Q425" s="40">
        <v>1257.1839166666668</v>
      </c>
      <c r="R425" s="40">
        <v>1257.1839166666668</v>
      </c>
      <c r="S425" s="40">
        <v>1257.1839166666668</v>
      </c>
      <c r="T425" s="40">
        <v>1257.1839166666668</v>
      </c>
      <c r="U425" s="40">
        <v>1257.1839166666668</v>
      </c>
      <c r="V425" s="40">
        <v>1257.1839166666668</v>
      </c>
      <c r="W425" s="40">
        <v>1257.1839166666668</v>
      </c>
      <c r="X425" s="40">
        <v>1257.1839166666668</v>
      </c>
      <c r="Y425" s="40">
        <v>1257.1839166666668</v>
      </c>
      <c r="Z425" s="40">
        <v>1257.1839166666668</v>
      </c>
      <c r="AA425" s="42">
        <v>64116.379750000007</v>
      </c>
      <c r="AB425" s="42">
        <v>237607.76024999999</v>
      </c>
      <c r="AC425" s="40">
        <f>+($D$425*5%)/12</f>
        <v>1257.1839166666668</v>
      </c>
      <c r="AD425" s="40">
        <f t="shared" ref="AD425:AN425" si="757">+($D$425*5%)/12</f>
        <v>1257.1839166666668</v>
      </c>
      <c r="AE425" s="40">
        <f t="shared" si="757"/>
        <v>1257.1839166666668</v>
      </c>
      <c r="AF425" s="40">
        <f t="shared" si="757"/>
        <v>1257.1839166666668</v>
      </c>
      <c r="AG425" s="40">
        <f t="shared" si="757"/>
        <v>1257.1839166666668</v>
      </c>
      <c r="AH425" s="40">
        <f t="shared" si="757"/>
        <v>1257.1839166666668</v>
      </c>
      <c r="AI425" s="40">
        <f t="shared" si="757"/>
        <v>1257.1839166666668</v>
      </c>
      <c r="AJ425" s="40">
        <f t="shared" si="757"/>
        <v>1257.1839166666668</v>
      </c>
      <c r="AK425" s="40">
        <f t="shared" si="757"/>
        <v>1257.1839166666668</v>
      </c>
      <c r="AL425" s="40">
        <f t="shared" si="757"/>
        <v>1257.1839166666668</v>
      </c>
      <c r="AM425" s="40">
        <f t="shared" si="757"/>
        <v>1257.1839166666668</v>
      </c>
      <c r="AN425" s="40">
        <f t="shared" si="757"/>
        <v>1257.1839166666668</v>
      </c>
      <c r="AO425" s="44">
        <f t="shared" si="737"/>
        <v>79202.586750000017</v>
      </c>
      <c r="AP425" s="44">
        <f t="shared" si="638"/>
        <v>222521.55325</v>
      </c>
      <c r="AQ425" s="44">
        <f>+($D$425*5%)/12</f>
        <v>1257.1839166666668</v>
      </c>
      <c r="AR425" s="44">
        <f t="shared" ref="AR425:BB425" si="758">+($D$425*5%)/12</f>
        <v>1257.1839166666668</v>
      </c>
      <c r="AS425" s="44">
        <f t="shared" si="758"/>
        <v>1257.1839166666668</v>
      </c>
      <c r="AT425" s="44">
        <f t="shared" si="758"/>
        <v>1257.1839166666668</v>
      </c>
      <c r="AU425" s="44">
        <f t="shared" si="758"/>
        <v>1257.1839166666668</v>
      </c>
      <c r="AV425" s="44">
        <f t="shared" si="758"/>
        <v>1257.1839166666668</v>
      </c>
      <c r="AW425" s="44">
        <f t="shared" si="758"/>
        <v>1257.1839166666668</v>
      </c>
      <c r="AX425" s="44">
        <f t="shared" si="758"/>
        <v>1257.1839166666668</v>
      </c>
      <c r="AY425" s="44">
        <f t="shared" si="758"/>
        <v>1257.1839166666668</v>
      </c>
      <c r="AZ425" s="44">
        <f t="shared" si="758"/>
        <v>1257.1839166666668</v>
      </c>
      <c r="BA425" s="44">
        <f t="shared" si="758"/>
        <v>1257.1839166666668</v>
      </c>
      <c r="BB425" s="44">
        <f t="shared" si="758"/>
        <v>1257.1839166666668</v>
      </c>
      <c r="BC425" s="44">
        <f t="shared" si="642"/>
        <v>94288.793750000012</v>
      </c>
      <c r="BD425" s="146">
        <f t="shared" si="643"/>
        <v>207435.34625</v>
      </c>
    </row>
    <row r="426" spans="1:56" outlineLevel="1" x14ac:dyDescent="0.25">
      <c r="A426" s="34">
        <v>37162</v>
      </c>
      <c r="B426" s="35" t="s">
        <v>610</v>
      </c>
      <c r="C426" s="36" t="s">
        <v>456</v>
      </c>
      <c r="D426" s="38">
        <v>431034.48</v>
      </c>
      <c r="E426" s="42"/>
      <c r="F426" s="42"/>
      <c r="G426" s="42"/>
      <c r="H426" s="38"/>
      <c r="I426" s="38"/>
      <c r="J426" s="38">
        <v>5387.9310000000005</v>
      </c>
      <c r="K426" s="38">
        <v>26939.655000000002</v>
      </c>
      <c r="L426" s="38">
        <v>48491.379000000001</v>
      </c>
      <c r="M426" s="38">
        <f t="shared" si="662"/>
        <v>70043.103000000003</v>
      </c>
      <c r="N426" s="40">
        <v>409482.75599999999</v>
      </c>
      <c r="O426" s="41">
        <v>1795.9770000000001</v>
      </c>
      <c r="P426" s="40">
        <v>1795.9770000000001</v>
      </c>
      <c r="Q426" s="40">
        <v>1795.9770000000001</v>
      </c>
      <c r="R426" s="40">
        <v>1795.9770000000001</v>
      </c>
      <c r="S426" s="40">
        <v>1795.9770000000001</v>
      </c>
      <c r="T426" s="40">
        <v>1795.9770000000001</v>
      </c>
      <c r="U426" s="40">
        <v>1795.9770000000001</v>
      </c>
      <c r="V426" s="40">
        <v>1795.9770000000001</v>
      </c>
      <c r="W426" s="40">
        <v>1795.9770000000001</v>
      </c>
      <c r="X426" s="40">
        <v>1795.9770000000001</v>
      </c>
      <c r="Y426" s="40">
        <v>1795.9770000000001</v>
      </c>
      <c r="Z426" s="40">
        <v>1795.9770000000001</v>
      </c>
      <c r="AA426" s="42">
        <v>91594.827000000005</v>
      </c>
      <c r="AB426" s="42">
        <v>339439.65299999999</v>
      </c>
      <c r="AC426" s="40">
        <f>+($D$426*5%)/12</f>
        <v>1795.9770000000001</v>
      </c>
      <c r="AD426" s="40">
        <f t="shared" ref="AD426:AN426" si="759">+($D$426*5%)/12</f>
        <v>1795.9770000000001</v>
      </c>
      <c r="AE426" s="40">
        <f t="shared" si="759"/>
        <v>1795.9770000000001</v>
      </c>
      <c r="AF426" s="40">
        <f t="shared" si="759"/>
        <v>1795.9770000000001</v>
      </c>
      <c r="AG426" s="40">
        <f t="shared" si="759"/>
        <v>1795.9770000000001</v>
      </c>
      <c r="AH426" s="40">
        <f t="shared" si="759"/>
        <v>1795.9770000000001</v>
      </c>
      <c r="AI426" s="40">
        <f t="shared" si="759"/>
        <v>1795.9770000000001</v>
      </c>
      <c r="AJ426" s="40">
        <f t="shared" si="759"/>
        <v>1795.9770000000001</v>
      </c>
      <c r="AK426" s="40">
        <f t="shared" si="759"/>
        <v>1795.9770000000001</v>
      </c>
      <c r="AL426" s="40">
        <f t="shared" si="759"/>
        <v>1795.9770000000001</v>
      </c>
      <c r="AM426" s="40">
        <f t="shared" si="759"/>
        <v>1795.9770000000001</v>
      </c>
      <c r="AN426" s="40">
        <f t="shared" si="759"/>
        <v>1795.9770000000001</v>
      </c>
      <c r="AO426" s="44">
        <f t="shared" si="737"/>
        <v>113146.55100000001</v>
      </c>
      <c r="AP426" s="44">
        <f t="shared" si="638"/>
        <v>317887.929</v>
      </c>
      <c r="AQ426" s="44">
        <f>+($D$426*5%)/12</f>
        <v>1795.9770000000001</v>
      </c>
      <c r="AR426" s="44">
        <f t="shared" ref="AR426:BB426" si="760">+($D$426*5%)/12</f>
        <v>1795.9770000000001</v>
      </c>
      <c r="AS426" s="44">
        <f t="shared" si="760"/>
        <v>1795.9770000000001</v>
      </c>
      <c r="AT426" s="44">
        <f t="shared" si="760"/>
        <v>1795.9770000000001</v>
      </c>
      <c r="AU426" s="44">
        <f t="shared" si="760"/>
        <v>1795.9770000000001</v>
      </c>
      <c r="AV426" s="44">
        <f t="shared" si="760"/>
        <v>1795.9770000000001</v>
      </c>
      <c r="AW426" s="44">
        <f t="shared" si="760"/>
        <v>1795.9770000000001</v>
      </c>
      <c r="AX426" s="44">
        <f t="shared" si="760"/>
        <v>1795.9770000000001</v>
      </c>
      <c r="AY426" s="44">
        <f t="shared" si="760"/>
        <v>1795.9770000000001</v>
      </c>
      <c r="AZ426" s="44">
        <f t="shared" si="760"/>
        <v>1795.9770000000001</v>
      </c>
      <c r="BA426" s="44">
        <f t="shared" si="760"/>
        <v>1795.9770000000001</v>
      </c>
      <c r="BB426" s="44">
        <f t="shared" si="760"/>
        <v>1795.9770000000001</v>
      </c>
      <c r="BC426" s="44">
        <f t="shared" si="642"/>
        <v>134698.27500000002</v>
      </c>
      <c r="BD426" s="146">
        <f t="shared" si="643"/>
        <v>296336.20499999996</v>
      </c>
    </row>
    <row r="427" spans="1:56" outlineLevel="1" x14ac:dyDescent="0.25">
      <c r="A427" s="34">
        <v>40816</v>
      </c>
      <c r="B427" s="35" t="s">
        <v>611</v>
      </c>
      <c r="C427" s="36" t="s">
        <v>612</v>
      </c>
      <c r="D427" s="38">
        <v>24022.880000000001</v>
      </c>
      <c r="E427" s="42"/>
      <c r="F427" s="42"/>
      <c r="G427" s="42"/>
      <c r="H427" s="38"/>
      <c r="I427" s="38"/>
      <c r="J427" s="38">
        <v>300.286</v>
      </c>
      <c r="K427" s="38">
        <v>1501.43</v>
      </c>
      <c r="L427" s="38">
        <v>2702.5740000000001</v>
      </c>
      <c r="M427" s="38">
        <f t="shared" si="662"/>
        <v>3903.7179999999998</v>
      </c>
      <c r="N427" s="40">
        <v>22821.736000000001</v>
      </c>
      <c r="O427" s="41">
        <v>100.09533333333333</v>
      </c>
      <c r="P427" s="40">
        <v>100.09533333333333</v>
      </c>
      <c r="Q427" s="40">
        <v>100.09533333333333</v>
      </c>
      <c r="R427" s="40">
        <v>100.09533333333333</v>
      </c>
      <c r="S427" s="40">
        <v>100.09533333333333</v>
      </c>
      <c r="T427" s="40">
        <v>100.09533333333333</v>
      </c>
      <c r="U427" s="40">
        <v>100.09533333333333</v>
      </c>
      <c r="V427" s="40">
        <v>100.09533333333333</v>
      </c>
      <c r="W427" s="40">
        <v>100.09533333333333</v>
      </c>
      <c r="X427" s="40">
        <v>100.09533333333333</v>
      </c>
      <c r="Y427" s="40">
        <v>100.09533333333333</v>
      </c>
      <c r="Z427" s="40">
        <v>100.09533333333333</v>
      </c>
      <c r="AA427" s="42">
        <v>5104.8620000000001</v>
      </c>
      <c r="AB427" s="42">
        <v>18918.018</v>
      </c>
      <c r="AC427" s="40">
        <f>+($D$427*5%)/12</f>
        <v>100.09533333333333</v>
      </c>
      <c r="AD427" s="40">
        <f t="shared" ref="AD427:AN427" si="761">+($D$427*5%)/12</f>
        <v>100.09533333333333</v>
      </c>
      <c r="AE427" s="40">
        <f t="shared" si="761"/>
        <v>100.09533333333333</v>
      </c>
      <c r="AF427" s="40">
        <f t="shared" si="761"/>
        <v>100.09533333333333</v>
      </c>
      <c r="AG427" s="40">
        <f t="shared" si="761"/>
        <v>100.09533333333333</v>
      </c>
      <c r="AH427" s="40">
        <f t="shared" si="761"/>
        <v>100.09533333333333</v>
      </c>
      <c r="AI427" s="40">
        <f t="shared" si="761"/>
        <v>100.09533333333333</v>
      </c>
      <c r="AJ427" s="40">
        <f t="shared" si="761"/>
        <v>100.09533333333333</v>
      </c>
      <c r="AK427" s="40">
        <f t="shared" si="761"/>
        <v>100.09533333333333</v>
      </c>
      <c r="AL427" s="40">
        <f t="shared" si="761"/>
        <v>100.09533333333333</v>
      </c>
      <c r="AM427" s="40">
        <f t="shared" si="761"/>
        <v>100.09533333333333</v>
      </c>
      <c r="AN427" s="40">
        <f t="shared" si="761"/>
        <v>100.09533333333333</v>
      </c>
      <c r="AO427" s="44">
        <f t="shared" si="737"/>
        <v>6306.0060000000003</v>
      </c>
      <c r="AP427" s="44">
        <f t="shared" si="638"/>
        <v>17716.874</v>
      </c>
      <c r="AQ427" s="44">
        <f>+($D$427*5%)/12</f>
        <v>100.09533333333333</v>
      </c>
      <c r="AR427" s="44">
        <f t="shared" ref="AR427:BB427" si="762">+($D$427*5%)/12</f>
        <v>100.09533333333333</v>
      </c>
      <c r="AS427" s="44">
        <f t="shared" si="762"/>
        <v>100.09533333333333</v>
      </c>
      <c r="AT427" s="44">
        <f t="shared" si="762"/>
        <v>100.09533333333333</v>
      </c>
      <c r="AU427" s="44">
        <f t="shared" si="762"/>
        <v>100.09533333333333</v>
      </c>
      <c r="AV427" s="44">
        <f t="shared" si="762"/>
        <v>100.09533333333333</v>
      </c>
      <c r="AW427" s="44">
        <f t="shared" si="762"/>
        <v>100.09533333333333</v>
      </c>
      <c r="AX427" s="44">
        <f t="shared" si="762"/>
        <v>100.09533333333333</v>
      </c>
      <c r="AY427" s="44">
        <f t="shared" si="762"/>
        <v>100.09533333333333</v>
      </c>
      <c r="AZ427" s="44">
        <f t="shared" si="762"/>
        <v>100.09533333333333</v>
      </c>
      <c r="BA427" s="44">
        <f t="shared" si="762"/>
        <v>100.09533333333333</v>
      </c>
      <c r="BB427" s="44">
        <f t="shared" si="762"/>
        <v>100.09533333333333</v>
      </c>
      <c r="BC427" s="44">
        <f t="shared" si="642"/>
        <v>7507.1500000000005</v>
      </c>
      <c r="BD427" s="146">
        <f t="shared" si="643"/>
        <v>16515.73</v>
      </c>
    </row>
    <row r="428" spans="1:56" outlineLevel="1" x14ac:dyDescent="0.25">
      <c r="A428" s="34">
        <v>40816</v>
      </c>
      <c r="B428" s="35" t="s">
        <v>613</v>
      </c>
      <c r="C428" s="36" t="s">
        <v>614</v>
      </c>
      <c r="D428" s="38">
        <v>11088</v>
      </c>
      <c r="E428" s="42"/>
      <c r="F428" s="42"/>
      <c r="G428" s="42"/>
      <c r="H428" s="38"/>
      <c r="I428" s="38"/>
      <c r="J428" s="38">
        <v>138.6</v>
      </c>
      <c r="K428" s="38">
        <v>693</v>
      </c>
      <c r="L428" s="38">
        <v>1247.4000000000001</v>
      </c>
      <c r="M428" s="38">
        <f t="shared" si="662"/>
        <v>1801.8000000000002</v>
      </c>
      <c r="N428" s="40">
        <v>10533.6</v>
      </c>
      <c r="O428" s="41">
        <v>46.199999999999996</v>
      </c>
      <c r="P428" s="40">
        <v>46.199999999999996</v>
      </c>
      <c r="Q428" s="40">
        <v>46.199999999999996</v>
      </c>
      <c r="R428" s="40">
        <v>46.199999999999996</v>
      </c>
      <c r="S428" s="40">
        <v>46.199999999999996</v>
      </c>
      <c r="T428" s="40">
        <v>46.199999999999996</v>
      </c>
      <c r="U428" s="40">
        <v>46.199999999999996</v>
      </c>
      <c r="V428" s="40">
        <v>46.199999999999996</v>
      </c>
      <c r="W428" s="40">
        <v>46.199999999999996</v>
      </c>
      <c r="X428" s="40">
        <v>46.199999999999996</v>
      </c>
      <c r="Y428" s="40">
        <v>46.199999999999996</v>
      </c>
      <c r="Z428" s="40">
        <v>46.199999999999996</v>
      </c>
      <c r="AA428" s="42">
        <v>2356.2000000000003</v>
      </c>
      <c r="AB428" s="42">
        <v>8731.7999999999993</v>
      </c>
      <c r="AC428" s="40">
        <f>+($D$428*5%)/12</f>
        <v>46.199999999999996</v>
      </c>
      <c r="AD428" s="40">
        <f t="shared" ref="AD428:AN428" si="763">+($D$428*5%)/12</f>
        <v>46.199999999999996</v>
      </c>
      <c r="AE428" s="40">
        <f t="shared" si="763"/>
        <v>46.199999999999996</v>
      </c>
      <c r="AF428" s="40">
        <f t="shared" si="763"/>
        <v>46.199999999999996</v>
      </c>
      <c r="AG428" s="40">
        <f t="shared" si="763"/>
        <v>46.199999999999996</v>
      </c>
      <c r="AH428" s="40">
        <f t="shared" si="763"/>
        <v>46.199999999999996</v>
      </c>
      <c r="AI428" s="40">
        <f t="shared" si="763"/>
        <v>46.199999999999996</v>
      </c>
      <c r="AJ428" s="40">
        <f t="shared" si="763"/>
        <v>46.199999999999996</v>
      </c>
      <c r="AK428" s="40">
        <f t="shared" si="763"/>
        <v>46.199999999999996</v>
      </c>
      <c r="AL428" s="40">
        <f t="shared" si="763"/>
        <v>46.199999999999996</v>
      </c>
      <c r="AM428" s="40">
        <f t="shared" si="763"/>
        <v>46.199999999999996</v>
      </c>
      <c r="AN428" s="40">
        <f t="shared" si="763"/>
        <v>46.199999999999996</v>
      </c>
      <c r="AO428" s="44">
        <f t="shared" si="737"/>
        <v>2910.6000000000004</v>
      </c>
      <c r="AP428" s="44">
        <f t="shared" si="638"/>
        <v>8177.4</v>
      </c>
      <c r="AQ428" s="44">
        <f>+($D$428*5%)/12</f>
        <v>46.199999999999996</v>
      </c>
      <c r="AR428" s="44">
        <f t="shared" ref="AR428:BB428" si="764">+($D$428*5%)/12</f>
        <v>46.199999999999996</v>
      </c>
      <c r="AS428" s="44">
        <f t="shared" si="764"/>
        <v>46.199999999999996</v>
      </c>
      <c r="AT428" s="44">
        <f t="shared" si="764"/>
        <v>46.199999999999996</v>
      </c>
      <c r="AU428" s="44">
        <f t="shared" si="764"/>
        <v>46.199999999999996</v>
      </c>
      <c r="AV428" s="44">
        <f t="shared" si="764"/>
        <v>46.199999999999996</v>
      </c>
      <c r="AW428" s="44">
        <f t="shared" si="764"/>
        <v>46.199999999999996</v>
      </c>
      <c r="AX428" s="44">
        <f t="shared" si="764"/>
        <v>46.199999999999996</v>
      </c>
      <c r="AY428" s="44">
        <f t="shared" si="764"/>
        <v>46.199999999999996</v>
      </c>
      <c r="AZ428" s="44">
        <f t="shared" si="764"/>
        <v>46.199999999999996</v>
      </c>
      <c r="BA428" s="44">
        <f t="shared" si="764"/>
        <v>46.199999999999996</v>
      </c>
      <c r="BB428" s="44">
        <f t="shared" si="764"/>
        <v>46.199999999999996</v>
      </c>
      <c r="BC428" s="44">
        <f t="shared" si="642"/>
        <v>3465.0000000000005</v>
      </c>
      <c r="BD428" s="146">
        <f t="shared" si="643"/>
        <v>7623</v>
      </c>
    </row>
    <row r="429" spans="1:56" outlineLevel="1" x14ac:dyDescent="0.25">
      <c r="A429" s="34">
        <v>40823</v>
      </c>
      <c r="B429" s="35" t="s">
        <v>615</v>
      </c>
      <c r="C429" s="36" t="s">
        <v>616</v>
      </c>
      <c r="D429" s="38">
        <v>6110.95</v>
      </c>
      <c r="E429" s="42"/>
      <c r="F429" s="42"/>
      <c r="G429" s="42"/>
      <c r="H429" s="38"/>
      <c r="I429" s="38"/>
      <c r="J429" s="38">
        <v>50.924583333333338</v>
      </c>
      <c r="K429" s="38">
        <v>356.47208333333327</v>
      </c>
      <c r="L429" s="38">
        <v>662.01958333333323</v>
      </c>
      <c r="M429" s="38">
        <f t="shared" si="662"/>
        <v>967.56708333333313</v>
      </c>
      <c r="N429" s="40">
        <v>5805.4025000000001</v>
      </c>
      <c r="O429" s="41">
        <v>25.462291666666669</v>
      </c>
      <c r="P429" s="40">
        <v>25.462291666666669</v>
      </c>
      <c r="Q429" s="40">
        <v>25.462291666666669</v>
      </c>
      <c r="R429" s="40">
        <v>25.462291666666669</v>
      </c>
      <c r="S429" s="40">
        <v>25.462291666666669</v>
      </c>
      <c r="T429" s="40">
        <v>25.462291666666669</v>
      </c>
      <c r="U429" s="40">
        <v>25.462291666666669</v>
      </c>
      <c r="V429" s="40">
        <v>25.462291666666669</v>
      </c>
      <c r="W429" s="40">
        <v>25.462291666666669</v>
      </c>
      <c r="X429" s="40">
        <v>25.462291666666669</v>
      </c>
      <c r="Y429" s="40">
        <v>25.462291666666669</v>
      </c>
      <c r="Z429" s="40">
        <v>25.462291666666669</v>
      </c>
      <c r="AA429" s="42">
        <v>1273.114583333333</v>
      </c>
      <c r="AB429" s="42">
        <v>4837.8354166666668</v>
      </c>
      <c r="AC429" s="40">
        <f>+($D$429*5%)/12</f>
        <v>25.462291666666669</v>
      </c>
      <c r="AD429" s="40">
        <f t="shared" ref="AD429:AN429" si="765">+($D$429*5%)/12</f>
        <v>25.462291666666669</v>
      </c>
      <c r="AE429" s="40">
        <f t="shared" si="765"/>
        <v>25.462291666666669</v>
      </c>
      <c r="AF429" s="40">
        <f t="shared" si="765"/>
        <v>25.462291666666669</v>
      </c>
      <c r="AG429" s="40">
        <f t="shared" si="765"/>
        <v>25.462291666666669</v>
      </c>
      <c r="AH429" s="40">
        <f t="shared" si="765"/>
        <v>25.462291666666669</v>
      </c>
      <c r="AI429" s="40">
        <f t="shared" si="765"/>
        <v>25.462291666666669</v>
      </c>
      <c r="AJ429" s="40">
        <f t="shared" si="765"/>
        <v>25.462291666666669</v>
      </c>
      <c r="AK429" s="40">
        <f t="shared" si="765"/>
        <v>25.462291666666669</v>
      </c>
      <c r="AL429" s="40">
        <f t="shared" si="765"/>
        <v>25.462291666666669</v>
      </c>
      <c r="AM429" s="40">
        <f t="shared" si="765"/>
        <v>25.462291666666669</v>
      </c>
      <c r="AN429" s="40">
        <f t="shared" si="765"/>
        <v>25.462291666666669</v>
      </c>
      <c r="AO429" s="44">
        <f t="shared" si="737"/>
        <v>1578.6620833333329</v>
      </c>
      <c r="AP429" s="44">
        <f t="shared" si="638"/>
        <v>4532.2879166666671</v>
      </c>
      <c r="AQ429" s="44">
        <f>+($D$429*5%)/12</f>
        <v>25.462291666666669</v>
      </c>
      <c r="AR429" s="44">
        <f t="shared" ref="AR429:BB429" si="766">+($D$429*5%)/12</f>
        <v>25.462291666666669</v>
      </c>
      <c r="AS429" s="44">
        <f t="shared" si="766"/>
        <v>25.462291666666669</v>
      </c>
      <c r="AT429" s="44">
        <f t="shared" si="766"/>
        <v>25.462291666666669</v>
      </c>
      <c r="AU429" s="44">
        <f t="shared" si="766"/>
        <v>25.462291666666669</v>
      </c>
      <c r="AV429" s="44">
        <f t="shared" si="766"/>
        <v>25.462291666666669</v>
      </c>
      <c r="AW429" s="44">
        <f t="shared" si="766"/>
        <v>25.462291666666669</v>
      </c>
      <c r="AX429" s="44">
        <f t="shared" si="766"/>
        <v>25.462291666666669</v>
      </c>
      <c r="AY429" s="44">
        <f t="shared" si="766"/>
        <v>25.462291666666669</v>
      </c>
      <c r="AZ429" s="44">
        <f t="shared" si="766"/>
        <v>25.462291666666669</v>
      </c>
      <c r="BA429" s="44">
        <f t="shared" si="766"/>
        <v>25.462291666666669</v>
      </c>
      <c r="BB429" s="44">
        <f t="shared" si="766"/>
        <v>25.462291666666669</v>
      </c>
      <c r="BC429" s="44">
        <f t="shared" si="642"/>
        <v>1884.2095833333328</v>
      </c>
      <c r="BD429" s="146">
        <f t="shared" si="643"/>
        <v>4226.7404166666674</v>
      </c>
    </row>
    <row r="430" spans="1:56" outlineLevel="1" x14ac:dyDescent="0.25">
      <c r="A430" s="34">
        <v>40840</v>
      </c>
      <c r="B430" s="35" t="s">
        <v>617</v>
      </c>
      <c r="C430" s="36" t="s">
        <v>591</v>
      </c>
      <c r="D430" s="38">
        <v>330172.40999999997</v>
      </c>
      <c r="E430" s="42"/>
      <c r="F430" s="42"/>
      <c r="G430" s="42"/>
      <c r="H430" s="38"/>
      <c r="I430" s="38"/>
      <c r="J430" s="38">
        <v>2751.4367500000003</v>
      </c>
      <c r="K430" s="38">
        <v>19260.057250000002</v>
      </c>
      <c r="L430" s="38">
        <v>35768.677750000003</v>
      </c>
      <c r="M430" s="38">
        <f t="shared" si="662"/>
        <v>52277.298250000007</v>
      </c>
      <c r="N430" s="40">
        <v>313663.78949999996</v>
      </c>
      <c r="O430" s="41">
        <v>1375.7183750000002</v>
      </c>
      <c r="P430" s="40">
        <v>1375.7183750000002</v>
      </c>
      <c r="Q430" s="40">
        <v>1375.7183750000002</v>
      </c>
      <c r="R430" s="40">
        <v>1375.7183750000002</v>
      </c>
      <c r="S430" s="40">
        <v>1375.7183750000002</v>
      </c>
      <c r="T430" s="40">
        <v>1375.7183750000002</v>
      </c>
      <c r="U430" s="40">
        <v>1375.7183750000002</v>
      </c>
      <c r="V430" s="40">
        <v>1375.7183750000002</v>
      </c>
      <c r="W430" s="40">
        <v>1375.7183750000002</v>
      </c>
      <c r="X430" s="40">
        <v>1375.7183750000002</v>
      </c>
      <c r="Y430" s="40">
        <v>1375.7183750000002</v>
      </c>
      <c r="Z430" s="40">
        <v>1375.7183750000002</v>
      </c>
      <c r="AA430" s="42">
        <v>68785.918750000012</v>
      </c>
      <c r="AB430" s="42">
        <v>261386.49124999996</v>
      </c>
      <c r="AC430" s="40">
        <f>+($D$430*5%)/12</f>
        <v>1375.7183750000002</v>
      </c>
      <c r="AD430" s="40">
        <f t="shared" ref="AD430:AN430" si="767">+($D$430*5%)/12</f>
        <v>1375.7183750000002</v>
      </c>
      <c r="AE430" s="40">
        <f t="shared" si="767"/>
        <v>1375.7183750000002</v>
      </c>
      <c r="AF430" s="40">
        <f t="shared" si="767"/>
        <v>1375.7183750000002</v>
      </c>
      <c r="AG430" s="40">
        <f t="shared" si="767"/>
        <v>1375.7183750000002</v>
      </c>
      <c r="AH430" s="40">
        <f t="shared" si="767"/>
        <v>1375.7183750000002</v>
      </c>
      <c r="AI430" s="40">
        <f t="shared" si="767"/>
        <v>1375.7183750000002</v>
      </c>
      <c r="AJ430" s="40">
        <f t="shared" si="767"/>
        <v>1375.7183750000002</v>
      </c>
      <c r="AK430" s="40">
        <f t="shared" si="767"/>
        <v>1375.7183750000002</v>
      </c>
      <c r="AL430" s="40">
        <f t="shared" si="767"/>
        <v>1375.7183750000002</v>
      </c>
      <c r="AM430" s="40">
        <f t="shared" si="767"/>
        <v>1375.7183750000002</v>
      </c>
      <c r="AN430" s="40">
        <f t="shared" si="767"/>
        <v>1375.7183750000002</v>
      </c>
      <c r="AO430" s="44">
        <f t="shared" si="737"/>
        <v>85294.539250000016</v>
      </c>
      <c r="AP430" s="44">
        <f t="shared" si="638"/>
        <v>244877.87074999994</v>
      </c>
      <c r="AQ430" s="44">
        <f>+($D$430*5%)/12</f>
        <v>1375.7183750000002</v>
      </c>
      <c r="AR430" s="44">
        <f t="shared" ref="AR430:BB430" si="768">+($D$430*5%)/12</f>
        <v>1375.7183750000002</v>
      </c>
      <c r="AS430" s="44">
        <f t="shared" si="768"/>
        <v>1375.7183750000002</v>
      </c>
      <c r="AT430" s="44">
        <f t="shared" si="768"/>
        <v>1375.7183750000002</v>
      </c>
      <c r="AU430" s="44">
        <f t="shared" si="768"/>
        <v>1375.7183750000002</v>
      </c>
      <c r="AV430" s="44">
        <f t="shared" si="768"/>
        <v>1375.7183750000002</v>
      </c>
      <c r="AW430" s="44">
        <f t="shared" si="768"/>
        <v>1375.7183750000002</v>
      </c>
      <c r="AX430" s="44">
        <f t="shared" si="768"/>
        <v>1375.7183750000002</v>
      </c>
      <c r="AY430" s="44">
        <f t="shared" si="768"/>
        <v>1375.7183750000002</v>
      </c>
      <c r="AZ430" s="44">
        <f t="shared" si="768"/>
        <v>1375.7183750000002</v>
      </c>
      <c r="BA430" s="44">
        <f t="shared" si="768"/>
        <v>1375.7183750000002</v>
      </c>
      <c r="BB430" s="44">
        <f t="shared" si="768"/>
        <v>1375.7183750000002</v>
      </c>
      <c r="BC430" s="44">
        <f t="shared" si="642"/>
        <v>101803.15975000002</v>
      </c>
      <c r="BD430" s="146">
        <f t="shared" si="643"/>
        <v>228369.25024999995</v>
      </c>
    </row>
    <row r="431" spans="1:56" outlineLevel="1" x14ac:dyDescent="0.25">
      <c r="A431" s="34">
        <v>40842</v>
      </c>
      <c r="B431" s="35" t="s">
        <v>618</v>
      </c>
      <c r="C431" s="36" t="s">
        <v>619</v>
      </c>
      <c r="D431" s="38">
        <v>17219.849999999999</v>
      </c>
      <c r="E431" s="42"/>
      <c r="F431" s="42"/>
      <c r="G431" s="42"/>
      <c r="H431" s="38"/>
      <c r="I431" s="38"/>
      <c r="J431" s="38">
        <v>143.49875</v>
      </c>
      <c r="K431" s="38">
        <v>1004.4912499999999</v>
      </c>
      <c r="L431" s="38">
        <v>1865.4837499999999</v>
      </c>
      <c r="M431" s="38">
        <f t="shared" si="662"/>
        <v>2726.4762499999997</v>
      </c>
      <c r="N431" s="40">
        <v>16358.857499999998</v>
      </c>
      <c r="O431" s="41">
        <v>71.749375000000001</v>
      </c>
      <c r="P431" s="40">
        <v>71.749375000000001</v>
      </c>
      <c r="Q431" s="40">
        <v>71.749375000000001</v>
      </c>
      <c r="R431" s="40">
        <v>71.749375000000001</v>
      </c>
      <c r="S431" s="40">
        <v>71.749375000000001</v>
      </c>
      <c r="T431" s="40">
        <v>71.749375000000001</v>
      </c>
      <c r="U431" s="40">
        <v>71.749375000000001</v>
      </c>
      <c r="V431" s="40">
        <v>71.749375000000001</v>
      </c>
      <c r="W431" s="40">
        <v>71.749375000000001</v>
      </c>
      <c r="X431" s="40">
        <v>71.749375000000001</v>
      </c>
      <c r="Y431" s="40">
        <v>71.749375000000001</v>
      </c>
      <c r="Z431" s="40">
        <v>71.749375000000001</v>
      </c>
      <c r="AA431" s="42">
        <v>3587.4687499999995</v>
      </c>
      <c r="AB431" s="42">
        <v>13632.381249999999</v>
      </c>
      <c r="AC431" s="40">
        <f>+($D$431*5%)/12</f>
        <v>71.749375000000001</v>
      </c>
      <c r="AD431" s="40">
        <f t="shared" ref="AD431:AN431" si="769">+($D$431*5%)/12</f>
        <v>71.749375000000001</v>
      </c>
      <c r="AE431" s="40">
        <f t="shared" si="769"/>
        <v>71.749375000000001</v>
      </c>
      <c r="AF431" s="40">
        <f t="shared" si="769"/>
        <v>71.749375000000001</v>
      </c>
      <c r="AG431" s="40">
        <f t="shared" si="769"/>
        <v>71.749375000000001</v>
      </c>
      <c r="AH431" s="40">
        <f t="shared" si="769"/>
        <v>71.749375000000001</v>
      </c>
      <c r="AI431" s="40">
        <f t="shared" si="769"/>
        <v>71.749375000000001</v>
      </c>
      <c r="AJ431" s="40">
        <f t="shared" si="769"/>
        <v>71.749375000000001</v>
      </c>
      <c r="AK431" s="40">
        <f t="shared" si="769"/>
        <v>71.749375000000001</v>
      </c>
      <c r="AL431" s="40">
        <f t="shared" si="769"/>
        <v>71.749375000000001</v>
      </c>
      <c r="AM431" s="40">
        <f t="shared" si="769"/>
        <v>71.749375000000001</v>
      </c>
      <c r="AN431" s="40">
        <f t="shared" si="769"/>
        <v>71.749375000000001</v>
      </c>
      <c r="AO431" s="44">
        <f t="shared" si="737"/>
        <v>4448.4612499999994</v>
      </c>
      <c r="AP431" s="44">
        <f t="shared" si="638"/>
        <v>12771.388749999998</v>
      </c>
      <c r="AQ431" s="44">
        <f>+($D$431*5%)/12</f>
        <v>71.749375000000001</v>
      </c>
      <c r="AR431" s="44">
        <f t="shared" ref="AR431:BB431" si="770">+($D$431*5%)/12</f>
        <v>71.749375000000001</v>
      </c>
      <c r="AS431" s="44">
        <f t="shared" si="770"/>
        <v>71.749375000000001</v>
      </c>
      <c r="AT431" s="44">
        <f t="shared" si="770"/>
        <v>71.749375000000001</v>
      </c>
      <c r="AU431" s="44">
        <f t="shared" si="770"/>
        <v>71.749375000000001</v>
      </c>
      <c r="AV431" s="44">
        <f t="shared" si="770"/>
        <v>71.749375000000001</v>
      </c>
      <c r="AW431" s="44">
        <f t="shared" si="770"/>
        <v>71.749375000000001</v>
      </c>
      <c r="AX431" s="44">
        <f t="shared" si="770"/>
        <v>71.749375000000001</v>
      </c>
      <c r="AY431" s="44">
        <f t="shared" si="770"/>
        <v>71.749375000000001</v>
      </c>
      <c r="AZ431" s="44">
        <f t="shared" si="770"/>
        <v>71.749375000000001</v>
      </c>
      <c r="BA431" s="44">
        <f t="shared" si="770"/>
        <v>71.749375000000001</v>
      </c>
      <c r="BB431" s="44">
        <f t="shared" si="770"/>
        <v>71.749375000000001</v>
      </c>
      <c r="BC431" s="44">
        <f t="shared" si="642"/>
        <v>5309.4537499999997</v>
      </c>
      <c r="BD431" s="146">
        <f t="shared" si="643"/>
        <v>11910.396249999998</v>
      </c>
    </row>
    <row r="432" spans="1:56" outlineLevel="1" x14ac:dyDescent="0.25">
      <c r="A432" s="34">
        <v>40843</v>
      </c>
      <c r="B432" s="35" t="s">
        <v>620</v>
      </c>
      <c r="C432" s="36" t="s">
        <v>621</v>
      </c>
      <c r="D432" s="38">
        <v>18377.8</v>
      </c>
      <c r="E432" s="42"/>
      <c r="F432" s="42"/>
      <c r="G432" s="42"/>
      <c r="H432" s="38"/>
      <c r="I432" s="38"/>
      <c r="J432" s="38">
        <v>153.14833333333334</v>
      </c>
      <c r="K432" s="38">
        <v>1072.0383333333334</v>
      </c>
      <c r="L432" s="38">
        <v>1990.9283333333333</v>
      </c>
      <c r="M432" s="38">
        <f t="shared" si="662"/>
        <v>2909.8183333333332</v>
      </c>
      <c r="N432" s="40">
        <v>17458.91</v>
      </c>
      <c r="O432" s="41">
        <v>76.57416666666667</v>
      </c>
      <c r="P432" s="40">
        <v>76.57416666666667</v>
      </c>
      <c r="Q432" s="40">
        <v>76.57416666666667</v>
      </c>
      <c r="R432" s="40">
        <v>76.57416666666667</v>
      </c>
      <c r="S432" s="40">
        <v>76.57416666666667</v>
      </c>
      <c r="T432" s="40">
        <v>76.57416666666667</v>
      </c>
      <c r="U432" s="40">
        <v>76.57416666666667</v>
      </c>
      <c r="V432" s="40">
        <v>76.57416666666667</v>
      </c>
      <c r="W432" s="40">
        <v>76.57416666666667</v>
      </c>
      <c r="X432" s="40">
        <v>76.57416666666667</v>
      </c>
      <c r="Y432" s="40">
        <v>76.57416666666667</v>
      </c>
      <c r="Z432" s="40">
        <v>76.57416666666667</v>
      </c>
      <c r="AA432" s="42">
        <v>3828.708333333333</v>
      </c>
      <c r="AB432" s="42">
        <v>14549.091666666667</v>
      </c>
      <c r="AC432" s="40">
        <f>+($D$432*5%)/12</f>
        <v>76.57416666666667</v>
      </c>
      <c r="AD432" s="40">
        <f t="shared" ref="AD432:AN432" si="771">+($D$432*5%)/12</f>
        <v>76.57416666666667</v>
      </c>
      <c r="AE432" s="40">
        <f t="shared" si="771"/>
        <v>76.57416666666667</v>
      </c>
      <c r="AF432" s="40">
        <f t="shared" si="771"/>
        <v>76.57416666666667</v>
      </c>
      <c r="AG432" s="40">
        <f t="shared" si="771"/>
        <v>76.57416666666667</v>
      </c>
      <c r="AH432" s="40">
        <f t="shared" si="771"/>
        <v>76.57416666666667</v>
      </c>
      <c r="AI432" s="40">
        <f t="shared" si="771"/>
        <v>76.57416666666667</v>
      </c>
      <c r="AJ432" s="40">
        <f t="shared" si="771"/>
        <v>76.57416666666667</v>
      </c>
      <c r="AK432" s="40">
        <f t="shared" si="771"/>
        <v>76.57416666666667</v>
      </c>
      <c r="AL432" s="40">
        <f t="shared" si="771"/>
        <v>76.57416666666667</v>
      </c>
      <c r="AM432" s="40">
        <f t="shared" si="771"/>
        <v>76.57416666666667</v>
      </c>
      <c r="AN432" s="40">
        <f t="shared" si="771"/>
        <v>76.57416666666667</v>
      </c>
      <c r="AO432" s="44">
        <f t="shared" si="737"/>
        <v>4747.5983333333334</v>
      </c>
      <c r="AP432" s="44">
        <f t="shared" ref="AP432:AP495" si="772">+D432-AO432</f>
        <v>13630.201666666666</v>
      </c>
      <c r="AQ432" s="44">
        <f>+($D$432*5%)/12</f>
        <v>76.57416666666667</v>
      </c>
      <c r="AR432" s="44">
        <f t="shared" ref="AR432:BB432" si="773">+($D$432*5%)/12</f>
        <v>76.57416666666667</v>
      </c>
      <c r="AS432" s="44">
        <f t="shared" si="773"/>
        <v>76.57416666666667</v>
      </c>
      <c r="AT432" s="44">
        <f t="shared" si="773"/>
        <v>76.57416666666667</v>
      </c>
      <c r="AU432" s="44">
        <f t="shared" si="773"/>
        <v>76.57416666666667</v>
      </c>
      <c r="AV432" s="44">
        <f t="shared" si="773"/>
        <v>76.57416666666667</v>
      </c>
      <c r="AW432" s="44">
        <f t="shared" si="773"/>
        <v>76.57416666666667</v>
      </c>
      <c r="AX432" s="44">
        <f t="shared" si="773"/>
        <v>76.57416666666667</v>
      </c>
      <c r="AY432" s="44">
        <f t="shared" si="773"/>
        <v>76.57416666666667</v>
      </c>
      <c r="AZ432" s="44">
        <f t="shared" si="773"/>
        <v>76.57416666666667</v>
      </c>
      <c r="BA432" s="44">
        <f t="shared" si="773"/>
        <v>76.57416666666667</v>
      </c>
      <c r="BB432" s="44">
        <f t="shared" si="773"/>
        <v>76.57416666666667</v>
      </c>
      <c r="BC432" s="44">
        <f t="shared" si="642"/>
        <v>5666.4883333333337</v>
      </c>
      <c r="BD432" s="146">
        <f t="shared" si="643"/>
        <v>12711.311666666665</v>
      </c>
    </row>
    <row r="433" spans="1:56" outlineLevel="1" x14ac:dyDescent="0.25">
      <c r="A433" s="34">
        <v>40847</v>
      </c>
      <c r="B433" s="35" t="s">
        <v>622</v>
      </c>
      <c r="C433" s="36" t="s">
        <v>623</v>
      </c>
      <c r="D433" s="38">
        <v>3933.28</v>
      </c>
      <c r="E433" s="42"/>
      <c r="F433" s="42"/>
      <c r="G433" s="42"/>
      <c r="H433" s="38"/>
      <c r="I433" s="38"/>
      <c r="J433" s="38">
        <v>32.777333333333338</v>
      </c>
      <c r="K433" s="38">
        <v>229.44133333333335</v>
      </c>
      <c r="L433" s="38">
        <v>426.10533333333336</v>
      </c>
      <c r="M433" s="38">
        <f t="shared" si="662"/>
        <v>622.76933333333341</v>
      </c>
      <c r="N433" s="40">
        <v>3736.616</v>
      </c>
      <c r="O433" s="41">
        <v>16.388666666666669</v>
      </c>
      <c r="P433" s="40">
        <v>16.388666666666669</v>
      </c>
      <c r="Q433" s="40">
        <v>16.388666666666669</v>
      </c>
      <c r="R433" s="40">
        <v>16.388666666666669</v>
      </c>
      <c r="S433" s="40">
        <v>16.388666666666669</v>
      </c>
      <c r="T433" s="40">
        <v>16.388666666666669</v>
      </c>
      <c r="U433" s="40">
        <v>16.388666666666669</v>
      </c>
      <c r="V433" s="40">
        <v>16.388666666666669</v>
      </c>
      <c r="W433" s="40">
        <v>16.388666666666669</v>
      </c>
      <c r="X433" s="40">
        <v>16.388666666666669</v>
      </c>
      <c r="Y433" s="40">
        <v>16.388666666666669</v>
      </c>
      <c r="Z433" s="40">
        <v>16.388666666666669</v>
      </c>
      <c r="AA433" s="42">
        <v>819.43333333333339</v>
      </c>
      <c r="AB433" s="42">
        <v>3113.8466666666668</v>
      </c>
      <c r="AC433" s="40">
        <f>+($D$433*5%)/12</f>
        <v>16.388666666666669</v>
      </c>
      <c r="AD433" s="40">
        <f t="shared" ref="AD433:AN433" si="774">+($D$433*5%)/12</f>
        <v>16.388666666666669</v>
      </c>
      <c r="AE433" s="40">
        <f t="shared" si="774"/>
        <v>16.388666666666669</v>
      </c>
      <c r="AF433" s="40">
        <f t="shared" si="774"/>
        <v>16.388666666666669</v>
      </c>
      <c r="AG433" s="40">
        <f t="shared" si="774"/>
        <v>16.388666666666669</v>
      </c>
      <c r="AH433" s="40">
        <f t="shared" si="774"/>
        <v>16.388666666666669</v>
      </c>
      <c r="AI433" s="40">
        <f t="shared" si="774"/>
        <v>16.388666666666669</v>
      </c>
      <c r="AJ433" s="40">
        <f t="shared" si="774"/>
        <v>16.388666666666669</v>
      </c>
      <c r="AK433" s="40">
        <f t="shared" si="774"/>
        <v>16.388666666666669</v>
      </c>
      <c r="AL433" s="40">
        <f t="shared" si="774"/>
        <v>16.388666666666669</v>
      </c>
      <c r="AM433" s="40">
        <f t="shared" si="774"/>
        <v>16.388666666666669</v>
      </c>
      <c r="AN433" s="40">
        <f t="shared" si="774"/>
        <v>16.388666666666669</v>
      </c>
      <c r="AO433" s="44">
        <f t="shared" si="737"/>
        <v>1016.0973333333334</v>
      </c>
      <c r="AP433" s="44">
        <f t="shared" si="772"/>
        <v>2917.1826666666666</v>
      </c>
      <c r="AQ433" s="44">
        <f>+($D$433*5%)/12</f>
        <v>16.388666666666669</v>
      </c>
      <c r="AR433" s="44">
        <f t="shared" ref="AR433:BB433" si="775">+($D$433*5%)/12</f>
        <v>16.388666666666669</v>
      </c>
      <c r="AS433" s="44">
        <f t="shared" si="775"/>
        <v>16.388666666666669</v>
      </c>
      <c r="AT433" s="44">
        <f t="shared" si="775"/>
        <v>16.388666666666669</v>
      </c>
      <c r="AU433" s="44">
        <f t="shared" si="775"/>
        <v>16.388666666666669</v>
      </c>
      <c r="AV433" s="44">
        <f t="shared" si="775"/>
        <v>16.388666666666669</v>
      </c>
      <c r="AW433" s="44">
        <f t="shared" si="775"/>
        <v>16.388666666666669</v>
      </c>
      <c r="AX433" s="44">
        <f t="shared" si="775"/>
        <v>16.388666666666669</v>
      </c>
      <c r="AY433" s="44">
        <f t="shared" si="775"/>
        <v>16.388666666666669</v>
      </c>
      <c r="AZ433" s="44">
        <f t="shared" si="775"/>
        <v>16.388666666666669</v>
      </c>
      <c r="BA433" s="44">
        <f t="shared" si="775"/>
        <v>16.388666666666669</v>
      </c>
      <c r="BB433" s="44">
        <f t="shared" si="775"/>
        <v>16.388666666666669</v>
      </c>
      <c r="BC433" s="44">
        <f t="shared" ref="BC433:BC496" si="776">+AO433+SUM(AQ433:BB433)</f>
        <v>1212.7613333333334</v>
      </c>
      <c r="BD433" s="146">
        <f t="shared" ref="BD433:BD496" si="777">+D433-BC433</f>
        <v>2720.5186666666668</v>
      </c>
    </row>
    <row r="434" spans="1:56" outlineLevel="1" x14ac:dyDescent="0.25">
      <c r="A434" s="34">
        <v>40847</v>
      </c>
      <c r="B434" s="35" t="s">
        <v>624</v>
      </c>
      <c r="C434" s="35" t="s">
        <v>625</v>
      </c>
      <c r="D434" s="42">
        <v>107758.62</v>
      </c>
      <c r="E434" s="42"/>
      <c r="F434" s="42"/>
      <c r="G434" s="42"/>
      <c r="H434" s="38"/>
      <c r="I434" s="38"/>
      <c r="J434" s="38">
        <v>897.98850000000004</v>
      </c>
      <c r="K434" s="38">
        <v>6285.9195000000009</v>
      </c>
      <c r="L434" s="38">
        <v>11673.8505</v>
      </c>
      <c r="M434" s="38">
        <f t="shared" si="662"/>
        <v>17061.781500000001</v>
      </c>
      <c r="N434" s="40">
        <v>102370.689</v>
      </c>
      <c r="O434" s="41">
        <v>448.99425000000002</v>
      </c>
      <c r="P434" s="40">
        <v>448.99425000000002</v>
      </c>
      <c r="Q434" s="40">
        <v>448.99425000000002</v>
      </c>
      <c r="R434" s="40">
        <v>448.99425000000002</v>
      </c>
      <c r="S434" s="40">
        <v>448.99425000000002</v>
      </c>
      <c r="T434" s="40">
        <v>448.99425000000002</v>
      </c>
      <c r="U434" s="40">
        <v>448.99425000000002</v>
      </c>
      <c r="V434" s="40">
        <v>448.99425000000002</v>
      </c>
      <c r="W434" s="40">
        <v>448.99425000000002</v>
      </c>
      <c r="X434" s="40">
        <v>448.99425000000002</v>
      </c>
      <c r="Y434" s="40">
        <v>448.99425000000002</v>
      </c>
      <c r="Z434" s="40">
        <v>448.99425000000002</v>
      </c>
      <c r="AA434" s="42">
        <v>22449.712500000001</v>
      </c>
      <c r="AB434" s="42">
        <v>85308.907500000001</v>
      </c>
      <c r="AC434" s="40">
        <f>+($D$434*5%)/12</f>
        <v>448.99425000000002</v>
      </c>
      <c r="AD434" s="40">
        <f t="shared" ref="AD434:AN434" si="778">+($D$434*5%)/12</f>
        <v>448.99425000000002</v>
      </c>
      <c r="AE434" s="40">
        <f t="shared" si="778"/>
        <v>448.99425000000002</v>
      </c>
      <c r="AF434" s="40">
        <f t="shared" si="778"/>
        <v>448.99425000000002</v>
      </c>
      <c r="AG434" s="40">
        <f t="shared" si="778"/>
        <v>448.99425000000002</v>
      </c>
      <c r="AH434" s="40">
        <f t="shared" si="778"/>
        <v>448.99425000000002</v>
      </c>
      <c r="AI434" s="40">
        <f t="shared" si="778"/>
        <v>448.99425000000002</v>
      </c>
      <c r="AJ434" s="40">
        <f t="shared" si="778"/>
        <v>448.99425000000002</v>
      </c>
      <c r="AK434" s="40">
        <f t="shared" si="778"/>
        <v>448.99425000000002</v>
      </c>
      <c r="AL434" s="40">
        <f t="shared" si="778"/>
        <v>448.99425000000002</v>
      </c>
      <c r="AM434" s="40">
        <f t="shared" si="778"/>
        <v>448.99425000000002</v>
      </c>
      <c r="AN434" s="40">
        <f t="shared" si="778"/>
        <v>448.99425000000002</v>
      </c>
      <c r="AO434" s="44">
        <f t="shared" si="737"/>
        <v>27837.643500000002</v>
      </c>
      <c r="AP434" s="44">
        <f t="shared" si="772"/>
        <v>79920.97649999999</v>
      </c>
      <c r="AQ434" s="44">
        <f>+($D$434*5%)/12</f>
        <v>448.99425000000002</v>
      </c>
      <c r="AR434" s="44">
        <f t="shared" ref="AR434:BB434" si="779">+($D$434*5%)/12</f>
        <v>448.99425000000002</v>
      </c>
      <c r="AS434" s="44">
        <f t="shared" si="779"/>
        <v>448.99425000000002</v>
      </c>
      <c r="AT434" s="44">
        <f t="shared" si="779"/>
        <v>448.99425000000002</v>
      </c>
      <c r="AU434" s="44">
        <f t="shared" si="779"/>
        <v>448.99425000000002</v>
      </c>
      <c r="AV434" s="44">
        <f t="shared" si="779"/>
        <v>448.99425000000002</v>
      </c>
      <c r="AW434" s="44">
        <f t="shared" si="779"/>
        <v>448.99425000000002</v>
      </c>
      <c r="AX434" s="44">
        <f t="shared" si="779"/>
        <v>448.99425000000002</v>
      </c>
      <c r="AY434" s="44">
        <f t="shared" si="779"/>
        <v>448.99425000000002</v>
      </c>
      <c r="AZ434" s="44">
        <f t="shared" si="779"/>
        <v>448.99425000000002</v>
      </c>
      <c r="BA434" s="44">
        <f t="shared" si="779"/>
        <v>448.99425000000002</v>
      </c>
      <c r="BB434" s="44">
        <f t="shared" si="779"/>
        <v>448.99425000000002</v>
      </c>
      <c r="BC434" s="44">
        <f t="shared" si="776"/>
        <v>33225.574500000002</v>
      </c>
      <c r="BD434" s="146">
        <f t="shared" si="777"/>
        <v>74533.045499999993</v>
      </c>
    </row>
    <row r="435" spans="1:56" outlineLevel="1" x14ac:dyDescent="0.25">
      <c r="A435" s="34">
        <v>40847</v>
      </c>
      <c r="B435" s="35" t="s">
        <v>624</v>
      </c>
      <c r="C435" s="35" t="s">
        <v>626</v>
      </c>
      <c r="D435" s="42">
        <v>107758.62</v>
      </c>
      <c r="E435" s="42"/>
      <c r="F435" s="42"/>
      <c r="G435" s="42"/>
      <c r="H435" s="38"/>
      <c r="I435" s="38"/>
      <c r="J435" s="38">
        <v>897.98850000000004</v>
      </c>
      <c r="K435" s="38">
        <v>6285.9195000000009</v>
      </c>
      <c r="L435" s="38">
        <v>11673.8505</v>
      </c>
      <c r="M435" s="38">
        <f t="shared" si="662"/>
        <v>17061.781500000001</v>
      </c>
      <c r="N435" s="40">
        <v>102370.689</v>
      </c>
      <c r="O435" s="41">
        <v>448.99425000000002</v>
      </c>
      <c r="P435" s="40">
        <v>448.99425000000002</v>
      </c>
      <c r="Q435" s="40">
        <v>448.99425000000002</v>
      </c>
      <c r="R435" s="40">
        <v>448.99425000000002</v>
      </c>
      <c r="S435" s="40">
        <v>448.99425000000002</v>
      </c>
      <c r="T435" s="40">
        <v>448.99425000000002</v>
      </c>
      <c r="U435" s="40">
        <v>448.99425000000002</v>
      </c>
      <c r="V435" s="40">
        <v>448.99425000000002</v>
      </c>
      <c r="W435" s="40">
        <v>448.99425000000002</v>
      </c>
      <c r="X435" s="40">
        <v>448.99425000000002</v>
      </c>
      <c r="Y435" s="40">
        <v>448.99425000000002</v>
      </c>
      <c r="Z435" s="40">
        <v>448.99425000000002</v>
      </c>
      <c r="AA435" s="42">
        <v>22449.712500000001</v>
      </c>
      <c r="AB435" s="42">
        <v>85308.907500000001</v>
      </c>
      <c r="AC435" s="40">
        <f>+($D$435*5%)/12</f>
        <v>448.99425000000002</v>
      </c>
      <c r="AD435" s="40">
        <f t="shared" ref="AD435:AN435" si="780">+($D$435*5%)/12</f>
        <v>448.99425000000002</v>
      </c>
      <c r="AE435" s="40">
        <f t="shared" si="780"/>
        <v>448.99425000000002</v>
      </c>
      <c r="AF435" s="40">
        <f t="shared" si="780"/>
        <v>448.99425000000002</v>
      </c>
      <c r="AG435" s="40">
        <f t="shared" si="780"/>
        <v>448.99425000000002</v>
      </c>
      <c r="AH435" s="40">
        <f t="shared" si="780"/>
        <v>448.99425000000002</v>
      </c>
      <c r="AI435" s="40">
        <f t="shared" si="780"/>
        <v>448.99425000000002</v>
      </c>
      <c r="AJ435" s="40">
        <f t="shared" si="780"/>
        <v>448.99425000000002</v>
      </c>
      <c r="AK435" s="40">
        <f t="shared" si="780"/>
        <v>448.99425000000002</v>
      </c>
      <c r="AL435" s="40">
        <f t="shared" si="780"/>
        <v>448.99425000000002</v>
      </c>
      <c r="AM435" s="40">
        <f t="shared" si="780"/>
        <v>448.99425000000002</v>
      </c>
      <c r="AN435" s="40">
        <f t="shared" si="780"/>
        <v>448.99425000000002</v>
      </c>
      <c r="AO435" s="44">
        <f t="shared" si="737"/>
        <v>27837.643500000002</v>
      </c>
      <c r="AP435" s="44">
        <f t="shared" si="772"/>
        <v>79920.97649999999</v>
      </c>
      <c r="AQ435" s="44">
        <f>+($D$435*5%)/12</f>
        <v>448.99425000000002</v>
      </c>
      <c r="AR435" s="44">
        <f t="shared" ref="AR435:BB435" si="781">+($D$435*5%)/12</f>
        <v>448.99425000000002</v>
      </c>
      <c r="AS435" s="44">
        <f t="shared" si="781"/>
        <v>448.99425000000002</v>
      </c>
      <c r="AT435" s="44">
        <f t="shared" si="781"/>
        <v>448.99425000000002</v>
      </c>
      <c r="AU435" s="44">
        <f t="shared" si="781"/>
        <v>448.99425000000002</v>
      </c>
      <c r="AV435" s="44">
        <f t="shared" si="781"/>
        <v>448.99425000000002</v>
      </c>
      <c r="AW435" s="44">
        <f t="shared" si="781"/>
        <v>448.99425000000002</v>
      </c>
      <c r="AX435" s="44">
        <f t="shared" si="781"/>
        <v>448.99425000000002</v>
      </c>
      <c r="AY435" s="44">
        <f t="shared" si="781"/>
        <v>448.99425000000002</v>
      </c>
      <c r="AZ435" s="44">
        <f t="shared" si="781"/>
        <v>448.99425000000002</v>
      </c>
      <c r="BA435" s="44">
        <f t="shared" si="781"/>
        <v>448.99425000000002</v>
      </c>
      <c r="BB435" s="44">
        <f t="shared" si="781"/>
        <v>448.99425000000002</v>
      </c>
      <c r="BC435" s="44">
        <f t="shared" si="776"/>
        <v>33225.574500000002</v>
      </c>
      <c r="BD435" s="146">
        <f t="shared" si="777"/>
        <v>74533.045499999993</v>
      </c>
    </row>
    <row r="436" spans="1:56" outlineLevel="1" x14ac:dyDescent="0.25">
      <c r="A436" s="34">
        <v>40847</v>
      </c>
      <c r="B436" s="35" t="s">
        <v>624</v>
      </c>
      <c r="C436" s="35" t="s">
        <v>627</v>
      </c>
      <c r="D436" s="42">
        <v>86206.9</v>
      </c>
      <c r="E436" s="42"/>
      <c r="F436" s="42"/>
      <c r="G436" s="42"/>
      <c r="H436" s="38"/>
      <c r="I436" s="38"/>
      <c r="J436" s="38">
        <v>718.39083333333338</v>
      </c>
      <c r="K436" s="38">
        <v>5028.7358333333323</v>
      </c>
      <c r="L436" s="38">
        <v>9339.0808333333316</v>
      </c>
      <c r="M436" s="38">
        <f t="shared" si="662"/>
        <v>13649.425833333331</v>
      </c>
      <c r="N436" s="40">
        <v>81896.554999999993</v>
      </c>
      <c r="O436" s="41">
        <v>359.19541666666669</v>
      </c>
      <c r="P436" s="40">
        <v>359.19541666666669</v>
      </c>
      <c r="Q436" s="40">
        <v>359.19541666666669</v>
      </c>
      <c r="R436" s="40">
        <v>359.19541666666669</v>
      </c>
      <c r="S436" s="40">
        <v>359.19541666666669</v>
      </c>
      <c r="T436" s="40">
        <v>359.19541666666669</v>
      </c>
      <c r="U436" s="40">
        <v>359.19541666666669</v>
      </c>
      <c r="V436" s="40">
        <v>359.19541666666669</v>
      </c>
      <c r="W436" s="40">
        <v>359.19541666666669</v>
      </c>
      <c r="X436" s="40">
        <v>359.19541666666669</v>
      </c>
      <c r="Y436" s="40">
        <v>359.19541666666669</v>
      </c>
      <c r="Z436" s="40">
        <v>359.19541666666669</v>
      </c>
      <c r="AA436" s="42">
        <v>17959.770833333328</v>
      </c>
      <c r="AB436" s="42">
        <v>68247.129166666666</v>
      </c>
      <c r="AC436" s="40">
        <f>+($D$436*5%)/12</f>
        <v>359.19541666666669</v>
      </c>
      <c r="AD436" s="40">
        <f t="shared" ref="AD436:AN436" si="782">+($D$436*5%)/12</f>
        <v>359.19541666666669</v>
      </c>
      <c r="AE436" s="40">
        <f t="shared" si="782"/>
        <v>359.19541666666669</v>
      </c>
      <c r="AF436" s="40">
        <f t="shared" si="782"/>
        <v>359.19541666666669</v>
      </c>
      <c r="AG436" s="40">
        <f t="shared" si="782"/>
        <v>359.19541666666669</v>
      </c>
      <c r="AH436" s="40">
        <f t="shared" si="782"/>
        <v>359.19541666666669</v>
      </c>
      <c r="AI436" s="40">
        <f t="shared" si="782"/>
        <v>359.19541666666669</v>
      </c>
      <c r="AJ436" s="40">
        <f t="shared" si="782"/>
        <v>359.19541666666669</v>
      </c>
      <c r="AK436" s="40">
        <f t="shared" si="782"/>
        <v>359.19541666666669</v>
      </c>
      <c r="AL436" s="40">
        <f t="shared" si="782"/>
        <v>359.19541666666669</v>
      </c>
      <c r="AM436" s="40">
        <f t="shared" si="782"/>
        <v>359.19541666666669</v>
      </c>
      <c r="AN436" s="40">
        <f t="shared" si="782"/>
        <v>359.19541666666669</v>
      </c>
      <c r="AO436" s="44">
        <f t="shared" si="737"/>
        <v>22270.11583333333</v>
      </c>
      <c r="AP436" s="44">
        <f t="shared" si="772"/>
        <v>63936.784166666665</v>
      </c>
      <c r="AQ436" s="44">
        <f>+($D$436*5%)/12</f>
        <v>359.19541666666669</v>
      </c>
      <c r="AR436" s="44">
        <f t="shared" ref="AR436:BB436" si="783">+($D$436*5%)/12</f>
        <v>359.19541666666669</v>
      </c>
      <c r="AS436" s="44">
        <f t="shared" si="783"/>
        <v>359.19541666666669</v>
      </c>
      <c r="AT436" s="44">
        <f t="shared" si="783"/>
        <v>359.19541666666669</v>
      </c>
      <c r="AU436" s="44">
        <f t="shared" si="783"/>
        <v>359.19541666666669</v>
      </c>
      <c r="AV436" s="44">
        <f t="shared" si="783"/>
        <v>359.19541666666669</v>
      </c>
      <c r="AW436" s="44">
        <f t="shared" si="783"/>
        <v>359.19541666666669</v>
      </c>
      <c r="AX436" s="44">
        <f t="shared" si="783"/>
        <v>359.19541666666669</v>
      </c>
      <c r="AY436" s="44">
        <f t="shared" si="783"/>
        <v>359.19541666666669</v>
      </c>
      <c r="AZ436" s="44">
        <f t="shared" si="783"/>
        <v>359.19541666666669</v>
      </c>
      <c r="BA436" s="44">
        <f t="shared" si="783"/>
        <v>359.19541666666669</v>
      </c>
      <c r="BB436" s="44">
        <f t="shared" si="783"/>
        <v>359.19541666666669</v>
      </c>
      <c r="BC436" s="44">
        <f t="shared" si="776"/>
        <v>26580.460833333331</v>
      </c>
      <c r="BD436" s="146">
        <f t="shared" si="777"/>
        <v>59626.439166666663</v>
      </c>
    </row>
    <row r="437" spans="1:56" outlineLevel="1" x14ac:dyDescent="0.25">
      <c r="A437" s="34">
        <v>40850</v>
      </c>
      <c r="B437" s="35" t="s">
        <v>628</v>
      </c>
      <c r="C437" s="35" t="s">
        <v>629</v>
      </c>
      <c r="D437" s="42">
        <v>80561.81</v>
      </c>
      <c r="E437" s="42"/>
      <c r="F437" s="42"/>
      <c r="G437" s="42"/>
      <c r="H437" s="38"/>
      <c r="I437" s="38"/>
      <c r="J437" s="38">
        <v>335.67420833333335</v>
      </c>
      <c r="K437" s="38">
        <v>4363.7647083333341</v>
      </c>
      <c r="L437" s="38">
        <v>8391.8552083333343</v>
      </c>
      <c r="M437" s="38">
        <f t="shared" si="662"/>
        <v>12419.945708333335</v>
      </c>
      <c r="N437" s="40">
        <v>76533.719499999992</v>
      </c>
      <c r="O437" s="41">
        <v>335.67420833333335</v>
      </c>
      <c r="P437" s="40">
        <v>335.67420833333335</v>
      </c>
      <c r="Q437" s="40">
        <v>335.67420833333335</v>
      </c>
      <c r="R437" s="40">
        <v>335.67420833333335</v>
      </c>
      <c r="S437" s="40">
        <v>335.67420833333335</v>
      </c>
      <c r="T437" s="40">
        <v>335.67420833333335</v>
      </c>
      <c r="U437" s="40">
        <v>335.67420833333335</v>
      </c>
      <c r="V437" s="40">
        <v>335.67420833333335</v>
      </c>
      <c r="W437" s="40">
        <v>335.67420833333335</v>
      </c>
      <c r="X437" s="40">
        <v>335.67420833333335</v>
      </c>
      <c r="Y437" s="40">
        <v>335.67420833333335</v>
      </c>
      <c r="Z437" s="40">
        <v>335.67420833333335</v>
      </c>
      <c r="AA437" s="42">
        <v>16448.036208333335</v>
      </c>
      <c r="AB437" s="42">
        <v>64113.773791666667</v>
      </c>
      <c r="AC437" s="40">
        <f>+($D$437*5%)/12</f>
        <v>335.67420833333335</v>
      </c>
      <c r="AD437" s="40">
        <f t="shared" ref="AD437:AN437" si="784">+($D$437*5%)/12</f>
        <v>335.67420833333335</v>
      </c>
      <c r="AE437" s="40">
        <f t="shared" si="784"/>
        <v>335.67420833333335</v>
      </c>
      <c r="AF437" s="40">
        <f t="shared" si="784"/>
        <v>335.67420833333335</v>
      </c>
      <c r="AG437" s="40">
        <f t="shared" si="784"/>
        <v>335.67420833333335</v>
      </c>
      <c r="AH437" s="40">
        <f t="shared" si="784"/>
        <v>335.67420833333335</v>
      </c>
      <c r="AI437" s="40">
        <f t="shared" si="784"/>
        <v>335.67420833333335</v>
      </c>
      <c r="AJ437" s="40">
        <f t="shared" si="784"/>
        <v>335.67420833333335</v>
      </c>
      <c r="AK437" s="40">
        <f t="shared" si="784"/>
        <v>335.67420833333335</v>
      </c>
      <c r="AL437" s="40">
        <f t="shared" si="784"/>
        <v>335.67420833333335</v>
      </c>
      <c r="AM437" s="40">
        <f t="shared" si="784"/>
        <v>335.67420833333335</v>
      </c>
      <c r="AN437" s="40">
        <f t="shared" si="784"/>
        <v>335.67420833333335</v>
      </c>
      <c r="AO437" s="44">
        <f t="shared" si="737"/>
        <v>20476.126708333337</v>
      </c>
      <c r="AP437" s="44">
        <f t="shared" si="772"/>
        <v>60085.683291666661</v>
      </c>
      <c r="AQ437" s="44">
        <f>+($D$437*5%)/12</f>
        <v>335.67420833333335</v>
      </c>
      <c r="AR437" s="44">
        <f t="shared" ref="AR437:BB437" si="785">+($D$437*5%)/12</f>
        <v>335.67420833333335</v>
      </c>
      <c r="AS437" s="44">
        <f t="shared" si="785"/>
        <v>335.67420833333335</v>
      </c>
      <c r="AT437" s="44">
        <f t="shared" si="785"/>
        <v>335.67420833333335</v>
      </c>
      <c r="AU437" s="44">
        <f t="shared" si="785"/>
        <v>335.67420833333335</v>
      </c>
      <c r="AV437" s="44">
        <f t="shared" si="785"/>
        <v>335.67420833333335</v>
      </c>
      <c r="AW437" s="44">
        <f t="shared" si="785"/>
        <v>335.67420833333335</v>
      </c>
      <c r="AX437" s="44">
        <f t="shared" si="785"/>
        <v>335.67420833333335</v>
      </c>
      <c r="AY437" s="44">
        <f t="shared" si="785"/>
        <v>335.67420833333335</v>
      </c>
      <c r="AZ437" s="44">
        <f t="shared" si="785"/>
        <v>335.67420833333335</v>
      </c>
      <c r="BA437" s="44">
        <f t="shared" si="785"/>
        <v>335.67420833333335</v>
      </c>
      <c r="BB437" s="44">
        <f t="shared" si="785"/>
        <v>335.67420833333335</v>
      </c>
      <c r="BC437" s="44">
        <f t="shared" si="776"/>
        <v>24504.217208333335</v>
      </c>
      <c r="BD437" s="146">
        <f t="shared" si="777"/>
        <v>56057.592791666662</v>
      </c>
    </row>
    <row r="438" spans="1:56" outlineLevel="1" x14ac:dyDescent="0.25">
      <c r="A438" s="34">
        <v>40854</v>
      </c>
      <c r="B438" s="35" t="s">
        <v>630</v>
      </c>
      <c r="C438" s="36" t="s">
        <v>631</v>
      </c>
      <c r="D438" s="38">
        <v>39797</v>
      </c>
      <c r="E438" s="42"/>
      <c r="F438" s="42"/>
      <c r="G438" s="42"/>
      <c r="H438" s="38"/>
      <c r="I438" s="38"/>
      <c r="J438" s="38">
        <v>165.82083333333335</v>
      </c>
      <c r="K438" s="38">
        <v>2155.670833333334</v>
      </c>
      <c r="L438" s="38">
        <v>4145.5208333333348</v>
      </c>
      <c r="M438" s="38">
        <f t="shared" si="662"/>
        <v>6135.3708333333352</v>
      </c>
      <c r="N438" s="40">
        <v>37807.15</v>
      </c>
      <c r="O438" s="41">
        <v>165.82083333333335</v>
      </c>
      <c r="P438" s="40">
        <v>165.82083333333335</v>
      </c>
      <c r="Q438" s="40">
        <v>165.82083333333335</v>
      </c>
      <c r="R438" s="40">
        <v>165.82083333333335</v>
      </c>
      <c r="S438" s="40">
        <v>165.82083333333335</v>
      </c>
      <c r="T438" s="40">
        <v>165.82083333333335</v>
      </c>
      <c r="U438" s="40">
        <v>165.82083333333335</v>
      </c>
      <c r="V438" s="40">
        <v>165.82083333333335</v>
      </c>
      <c r="W438" s="40">
        <v>165.82083333333335</v>
      </c>
      <c r="X438" s="40">
        <v>165.82083333333335</v>
      </c>
      <c r="Y438" s="40">
        <v>165.82083333333335</v>
      </c>
      <c r="Z438" s="40">
        <v>165.82083333333335</v>
      </c>
      <c r="AA438" s="42">
        <v>8125.2208333333356</v>
      </c>
      <c r="AB438" s="42">
        <v>31671.779166666664</v>
      </c>
      <c r="AC438" s="40">
        <f>+($D$438*5%)/12</f>
        <v>165.82083333333335</v>
      </c>
      <c r="AD438" s="40">
        <f t="shared" ref="AD438:AN438" si="786">+($D$438*5%)/12</f>
        <v>165.82083333333335</v>
      </c>
      <c r="AE438" s="40">
        <f t="shared" si="786"/>
        <v>165.82083333333335</v>
      </c>
      <c r="AF438" s="40">
        <f t="shared" si="786"/>
        <v>165.82083333333335</v>
      </c>
      <c r="AG438" s="40">
        <f t="shared" si="786"/>
        <v>165.82083333333335</v>
      </c>
      <c r="AH438" s="40">
        <f t="shared" si="786"/>
        <v>165.82083333333335</v>
      </c>
      <c r="AI438" s="40">
        <f t="shared" si="786"/>
        <v>165.82083333333335</v>
      </c>
      <c r="AJ438" s="40">
        <f t="shared" si="786"/>
        <v>165.82083333333335</v>
      </c>
      <c r="AK438" s="40">
        <f t="shared" si="786"/>
        <v>165.82083333333335</v>
      </c>
      <c r="AL438" s="40">
        <f t="shared" si="786"/>
        <v>165.82083333333335</v>
      </c>
      <c r="AM438" s="40">
        <f t="shared" si="786"/>
        <v>165.82083333333335</v>
      </c>
      <c r="AN438" s="40">
        <f t="shared" si="786"/>
        <v>165.82083333333335</v>
      </c>
      <c r="AO438" s="44">
        <f>+AA438+SUM(AC438:AN438)</f>
        <v>10115.070833333337</v>
      </c>
      <c r="AP438" s="44">
        <f t="shared" si="772"/>
        <v>29681.929166666661</v>
      </c>
      <c r="AQ438" s="44">
        <f>+($D$438*5%)/12</f>
        <v>165.82083333333335</v>
      </c>
      <c r="AR438" s="44">
        <f t="shared" ref="AR438:BB438" si="787">+($D$438*5%)/12</f>
        <v>165.82083333333335</v>
      </c>
      <c r="AS438" s="44">
        <f t="shared" si="787"/>
        <v>165.82083333333335</v>
      </c>
      <c r="AT438" s="44">
        <f t="shared" si="787"/>
        <v>165.82083333333335</v>
      </c>
      <c r="AU438" s="44">
        <f t="shared" si="787"/>
        <v>165.82083333333335</v>
      </c>
      <c r="AV438" s="44">
        <f t="shared" si="787"/>
        <v>165.82083333333335</v>
      </c>
      <c r="AW438" s="44">
        <f t="shared" si="787"/>
        <v>165.82083333333335</v>
      </c>
      <c r="AX438" s="44">
        <f t="shared" si="787"/>
        <v>165.82083333333335</v>
      </c>
      <c r="AY438" s="44">
        <f t="shared" si="787"/>
        <v>165.82083333333335</v>
      </c>
      <c r="AZ438" s="44">
        <f t="shared" si="787"/>
        <v>165.82083333333335</v>
      </c>
      <c r="BA438" s="44">
        <f t="shared" si="787"/>
        <v>165.82083333333335</v>
      </c>
      <c r="BB438" s="44">
        <f t="shared" si="787"/>
        <v>165.82083333333335</v>
      </c>
      <c r="BC438" s="44">
        <f t="shared" si="776"/>
        <v>12104.920833333337</v>
      </c>
      <c r="BD438" s="146">
        <f t="shared" si="777"/>
        <v>27692.079166666663</v>
      </c>
    </row>
    <row r="439" spans="1:56" outlineLevel="1" x14ac:dyDescent="0.25">
      <c r="A439" s="34">
        <v>40869</v>
      </c>
      <c r="B439" s="35" t="s">
        <v>632</v>
      </c>
      <c r="C439" s="36" t="s">
        <v>633</v>
      </c>
      <c r="D439" s="38">
        <v>6500</v>
      </c>
      <c r="E439" s="42"/>
      <c r="F439" s="42"/>
      <c r="G439" s="42"/>
      <c r="H439" s="38"/>
      <c r="I439" s="38"/>
      <c r="J439" s="38">
        <v>27.083333333333332</v>
      </c>
      <c r="K439" s="38">
        <v>352.08333333333331</v>
      </c>
      <c r="L439" s="38">
        <v>677.08333333333326</v>
      </c>
      <c r="M439" s="38">
        <f t="shared" si="662"/>
        <v>1002.0833333333333</v>
      </c>
      <c r="N439" s="40">
        <v>6175</v>
      </c>
      <c r="O439" s="41">
        <v>27.083333333333332</v>
      </c>
      <c r="P439" s="40">
        <v>27.083333333333332</v>
      </c>
      <c r="Q439" s="40">
        <v>27.083333333333332</v>
      </c>
      <c r="R439" s="40">
        <v>27.083333333333332</v>
      </c>
      <c r="S439" s="40">
        <v>27.083333333333332</v>
      </c>
      <c r="T439" s="40">
        <v>27.083333333333332</v>
      </c>
      <c r="U439" s="40">
        <v>27.083333333333332</v>
      </c>
      <c r="V439" s="40">
        <v>27.083333333333332</v>
      </c>
      <c r="W439" s="40">
        <v>27.083333333333332</v>
      </c>
      <c r="X439" s="40">
        <v>27.083333333333332</v>
      </c>
      <c r="Y439" s="40">
        <v>27.083333333333332</v>
      </c>
      <c r="Z439" s="40">
        <v>27.083333333333332</v>
      </c>
      <c r="AA439" s="42">
        <v>1327.0833333333333</v>
      </c>
      <c r="AB439" s="42">
        <v>5172.916666666667</v>
      </c>
      <c r="AC439" s="40">
        <f>+($D$439*5%)/12</f>
        <v>27.083333333333332</v>
      </c>
      <c r="AD439" s="40">
        <f t="shared" ref="AD439:AN439" si="788">+($D$439*5%)/12</f>
        <v>27.083333333333332</v>
      </c>
      <c r="AE439" s="40">
        <f t="shared" si="788"/>
        <v>27.083333333333332</v>
      </c>
      <c r="AF439" s="40">
        <f t="shared" si="788"/>
        <v>27.083333333333332</v>
      </c>
      <c r="AG439" s="40">
        <f t="shared" si="788"/>
        <v>27.083333333333332</v>
      </c>
      <c r="AH439" s="40">
        <f t="shared" si="788"/>
        <v>27.083333333333332</v>
      </c>
      <c r="AI439" s="40">
        <f t="shared" si="788"/>
        <v>27.083333333333332</v>
      </c>
      <c r="AJ439" s="40">
        <f t="shared" si="788"/>
        <v>27.083333333333332</v>
      </c>
      <c r="AK439" s="40">
        <f t="shared" si="788"/>
        <v>27.083333333333332</v>
      </c>
      <c r="AL439" s="40">
        <f t="shared" si="788"/>
        <v>27.083333333333332</v>
      </c>
      <c r="AM439" s="40">
        <f t="shared" si="788"/>
        <v>27.083333333333332</v>
      </c>
      <c r="AN439" s="40">
        <f t="shared" si="788"/>
        <v>27.083333333333332</v>
      </c>
      <c r="AO439" s="44">
        <f t="shared" ref="AO439:AO460" si="789">+AA439+SUM(AC439:AN439)</f>
        <v>1652.0833333333333</v>
      </c>
      <c r="AP439" s="44">
        <f t="shared" si="772"/>
        <v>4847.916666666667</v>
      </c>
      <c r="AQ439" s="44">
        <f>+($D$439*5%)/12</f>
        <v>27.083333333333332</v>
      </c>
      <c r="AR439" s="44">
        <f t="shared" ref="AR439:BB439" si="790">+($D$439*5%)/12</f>
        <v>27.083333333333332</v>
      </c>
      <c r="AS439" s="44">
        <f t="shared" si="790"/>
        <v>27.083333333333332</v>
      </c>
      <c r="AT439" s="44">
        <f t="shared" si="790"/>
        <v>27.083333333333332</v>
      </c>
      <c r="AU439" s="44">
        <f t="shared" si="790"/>
        <v>27.083333333333332</v>
      </c>
      <c r="AV439" s="44">
        <f t="shared" si="790"/>
        <v>27.083333333333332</v>
      </c>
      <c r="AW439" s="44">
        <f t="shared" si="790"/>
        <v>27.083333333333332</v>
      </c>
      <c r="AX439" s="44">
        <f t="shared" si="790"/>
        <v>27.083333333333332</v>
      </c>
      <c r="AY439" s="44">
        <f t="shared" si="790"/>
        <v>27.083333333333332</v>
      </c>
      <c r="AZ439" s="44">
        <f t="shared" si="790"/>
        <v>27.083333333333332</v>
      </c>
      <c r="BA439" s="44">
        <f t="shared" si="790"/>
        <v>27.083333333333332</v>
      </c>
      <c r="BB439" s="44">
        <f t="shared" si="790"/>
        <v>27.083333333333332</v>
      </c>
      <c r="BC439" s="44">
        <f t="shared" si="776"/>
        <v>1977.0833333333333</v>
      </c>
      <c r="BD439" s="146">
        <f t="shared" si="777"/>
        <v>4522.916666666667</v>
      </c>
    </row>
    <row r="440" spans="1:56" outlineLevel="1" x14ac:dyDescent="0.25">
      <c r="A440" s="34">
        <v>40875</v>
      </c>
      <c r="B440" s="35" t="s">
        <v>634</v>
      </c>
      <c r="C440" s="36" t="s">
        <v>591</v>
      </c>
      <c r="D440" s="38">
        <v>228448.28</v>
      </c>
      <c r="E440" s="42"/>
      <c r="F440" s="42"/>
      <c r="G440" s="42"/>
      <c r="H440" s="38"/>
      <c r="I440" s="38"/>
      <c r="J440" s="38">
        <v>951.86783333333335</v>
      </c>
      <c r="K440" s="38">
        <v>12374.281833333336</v>
      </c>
      <c r="L440" s="38">
        <v>23796.695833333339</v>
      </c>
      <c r="M440" s="38">
        <f t="shared" si="662"/>
        <v>35219.109833333343</v>
      </c>
      <c r="N440" s="40">
        <v>217025.86600000001</v>
      </c>
      <c r="O440" s="41">
        <v>951.86783333333335</v>
      </c>
      <c r="P440" s="40">
        <v>951.86783333333335</v>
      </c>
      <c r="Q440" s="40">
        <v>951.86783333333335</v>
      </c>
      <c r="R440" s="40">
        <v>951.86783333333335</v>
      </c>
      <c r="S440" s="40">
        <v>951.86783333333335</v>
      </c>
      <c r="T440" s="40">
        <v>951.86783333333335</v>
      </c>
      <c r="U440" s="40">
        <v>951.86783333333335</v>
      </c>
      <c r="V440" s="40">
        <v>951.86783333333335</v>
      </c>
      <c r="W440" s="40">
        <v>951.86783333333335</v>
      </c>
      <c r="X440" s="40">
        <v>951.86783333333335</v>
      </c>
      <c r="Y440" s="40">
        <v>951.86783333333335</v>
      </c>
      <c r="Z440" s="40">
        <v>951.86783333333335</v>
      </c>
      <c r="AA440" s="42">
        <v>46641.523833333347</v>
      </c>
      <c r="AB440" s="42">
        <v>181806.75616666666</v>
      </c>
      <c r="AC440" s="40">
        <f>+($D$440*5%)/12</f>
        <v>951.86783333333335</v>
      </c>
      <c r="AD440" s="40">
        <f t="shared" ref="AD440:AN440" si="791">+($D$440*5%)/12</f>
        <v>951.86783333333335</v>
      </c>
      <c r="AE440" s="40">
        <f t="shared" si="791"/>
        <v>951.86783333333335</v>
      </c>
      <c r="AF440" s="40">
        <f t="shared" si="791"/>
        <v>951.86783333333335</v>
      </c>
      <c r="AG440" s="40">
        <f t="shared" si="791"/>
        <v>951.86783333333335</v>
      </c>
      <c r="AH440" s="40">
        <f t="shared" si="791"/>
        <v>951.86783333333335</v>
      </c>
      <c r="AI440" s="40">
        <f t="shared" si="791"/>
        <v>951.86783333333335</v>
      </c>
      <c r="AJ440" s="40">
        <f t="shared" si="791"/>
        <v>951.86783333333335</v>
      </c>
      <c r="AK440" s="40">
        <f t="shared" si="791"/>
        <v>951.86783333333335</v>
      </c>
      <c r="AL440" s="40">
        <f t="shared" si="791"/>
        <v>951.86783333333335</v>
      </c>
      <c r="AM440" s="40">
        <f t="shared" si="791"/>
        <v>951.86783333333335</v>
      </c>
      <c r="AN440" s="40">
        <f t="shared" si="791"/>
        <v>951.86783333333335</v>
      </c>
      <c r="AO440" s="44">
        <f t="shared" si="789"/>
        <v>58063.937833333352</v>
      </c>
      <c r="AP440" s="44">
        <f t="shared" si="772"/>
        <v>170384.34216666664</v>
      </c>
      <c r="AQ440" s="44">
        <f>+($D$440*5%)/12</f>
        <v>951.86783333333335</v>
      </c>
      <c r="AR440" s="44">
        <f t="shared" ref="AR440:BB440" si="792">+($D$440*5%)/12</f>
        <v>951.86783333333335</v>
      </c>
      <c r="AS440" s="44">
        <f t="shared" si="792"/>
        <v>951.86783333333335</v>
      </c>
      <c r="AT440" s="44">
        <f t="shared" si="792"/>
        <v>951.86783333333335</v>
      </c>
      <c r="AU440" s="44">
        <f t="shared" si="792"/>
        <v>951.86783333333335</v>
      </c>
      <c r="AV440" s="44">
        <f t="shared" si="792"/>
        <v>951.86783333333335</v>
      </c>
      <c r="AW440" s="44">
        <f t="shared" si="792"/>
        <v>951.86783333333335</v>
      </c>
      <c r="AX440" s="44">
        <f t="shared" si="792"/>
        <v>951.86783333333335</v>
      </c>
      <c r="AY440" s="44">
        <f t="shared" si="792"/>
        <v>951.86783333333335</v>
      </c>
      <c r="AZ440" s="44">
        <f t="shared" si="792"/>
        <v>951.86783333333335</v>
      </c>
      <c r="BA440" s="44">
        <f t="shared" si="792"/>
        <v>951.86783333333335</v>
      </c>
      <c r="BB440" s="44">
        <f t="shared" si="792"/>
        <v>951.86783333333335</v>
      </c>
      <c r="BC440" s="44">
        <f t="shared" si="776"/>
        <v>69486.351833333349</v>
      </c>
      <c r="BD440" s="146">
        <f t="shared" si="777"/>
        <v>158961.92816666665</v>
      </c>
    </row>
    <row r="441" spans="1:56" outlineLevel="1" x14ac:dyDescent="0.25">
      <c r="A441" s="34">
        <v>40877</v>
      </c>
      <c r="B441" s="35" t="s">
        <v>635</v>
      </c>
      <c r="C441" s="36" t="s">
        <v>636</v>
      </c>
      <c r="D441" s="38">
        <v>10427.36</v>
      </c>
      <c r="E441" s="42"/>
      <c r="F441" s="42"/>
      <c r="G441" s="42"/>
      <c r="H441" s="38"/>
      <c r="I441" s="38"/>
      <c r="J441" s="38">
        <v>43.44733333333334</v>
      </c>
      <c r="K441" s="38">
        <v>564.81533333333334</v>
      </c>
      <c r="L441" s="38">
        <v>1086.1833333333334</v>
      </c>
      <c r="M441" s="38">
        <f t="shared" si="662"/>
        <v>1607.5513333333333</v>
      </c>
      <c r="N441" s="40">
        <v>9905.9920000000002</v>
      </c>
      <c r="O441" s="41">
        <v>43.44733333333334</v>
      </c>
      <c r="P441" s="40">
        <v>43.44733333333334</v>
      </c>
      <c r="Q441" s="40">
        <v>43.44733333333334</v>
      </c>
      <c r="R441" s="40">
        <v>43.44733333333334</v>
      </c>
      <c r="S441" s="40">
        <v>43.44733333333334</v>
      </c>
      <c r="T441" s="40">
        <v>43.44733333333334</v>
      </c>
      <c r="U441" s="40">
        <v>43.44733333333334</v>
      </c>
      <c r="V441" s="40">
        <v>43.44733333333334</v>
      </c>
      <c r="W441" s="40">
        <v>43.44733333333334</v>
      </c>
      <c r="X441" s="40">
        <v>43.44733333333334</v>
      </c>
      <c r="Y441" s="40">
        <v>43.44733333333334</v>
      </c>
      <c r="Z441" s="40">
        <v>43.44733333333334</v>
      </c>
      <c r="AA441" s="42">
        <v>2128.9193333333333</v>
      </c>
      <c r="AB441" s="42">
        <v>8298.4406666666673</v>
      </c>
      <c r="AC441" s="40">
        <f>+($D$441*5%)/12</f>
        <v>43.44733333333334</v>
      </c>
      <c r="AD441" s="40">
        <f t="shared" ref="AD441:AN441" si="793">+($D$441*5%)/12</f>
        <v>43.44733333333334</v>
      </c>
      <c r="AE441" s="40">
        <f t="shared" si="793"/>
        <v>43.44733333333334</v>
      </c>
      <c r="AF441" s="40">
        <f t="shared" si="793"/>
        <v>43.44733333333334</v>
      </c>
      <c r="AG441" s="40">
        <f t="shared" si="793"/>
        <v>43.44733333333334</v>
      </c>
      <c r="AH441" s="40">
        <f t="shared" si="793"/>
        <v>43.44733333333334</v>
      </c>
      <c r="AI441" s="40">
        <f t="shared" si="793"/>
        <v>43.44733333333334</v>
      </c>
      <c r="AJ441" s="40">
        <f t="shared" si="793"/>
        <v>43.44733333333334</v>
      </c>
      <c r="AK441" s="40">
        <f t="shared" si="793"/>
        <v>43.44733333333334</v>
      </c>
      <c r="AL441" s="40">
        <f t="shared" si="793"/>
        <v>43.44733333333334</v>
      </c>
      <c r="AM441" s="40">
        <f t="shared" si="793"/>
        <v>43.44733333333334</v>
      </c>
      <c r="AN441" s="40">
        <f t="shared" si="793"/>
        <v>43.44733333333334</v>
      </c>
      <c r="AO441" s="44">
        <f t="shared" si="789"/>
        <v>2650.2873333333332</v>
      </c>
      <c r="AP441" s="44">
        <f t="shared" si="772"/>
        <v>7777.0726666666669</v>
      </c>
      <c r="AQ441" s="44">
        <f>+($D$441*5%)/12</f>
        <v>43.44733333333334</v>
      </c>
      <c r="AR441" s="44">
        <f t="shared" ref="AR441:BB441" si="794">+($D$441*5%)/12</f>
        <v>43.44733333333334</v>
      </c>
      <c r="AS441" s="44">
        <f t="shared" si="794"/>
        <v>43.44733333333334</v>
      </c>
      <c r="AT441" s="44">
        <f t="shared" si="794"/>
        <v>43.44733333333334</v>
      </c>
      <c r="AU441" s="44">
        <f t="shared" si="794"/>
        <v>43.44733333333334</v>
      </c>
      <c r="AV441" s="44">
        <f t="shared" si="794"/>
        <v>43.44733333333334</v>
      </c>
      <c r="AW441" s="44">
        <f t="shared" si="794"/>
        <v>43.44733333333334</v>
      </c>
      <c r="AX441" s="44">
        <f t="shared" si="794"/>
        <v>43.44733333333334</v>
      </c>
      <c r="AY441" s="44">
        <f t="shared" si="794"/>
        <v>43.44733333333334</v>
      </c>
      <c r="AZ441" s="44">
        <f t="shared" si="794"/>
        <v>43.44733333333334</v>
      </c>
      <c r="BA441" s="44">
        <f t="shared" si="794"/>
        <v>43.44733333333334</v>
      </c>
      <c r="BB441" s="44">
        <f t="shared" si="794"/>
        <v>43.44733333333334</v>
      </c>
      <c r="BC441" s="44">
        <f t="shared" si="776"/>
        <v>3171.6553333333331</v>
      </c>
      <c r="BD441" s="146">
        <f t="shared" si="777"/>
        <v>7255.7046666666674</v>
      </c>
    </row>
    <row r="442" spans="1:56" outlineLevel="1" x14ac:dyDescent="0.25">
      <c r="A442" s="34">
        <v>40877</v>
      </c>
      <c r="B442" s="35" t="s">
        <v>637</v>
      </c>
      <c r="C442" s="36" t="s">
        <v>638</v>
      </c>
      <c r="D442" s="38">
        <v>13754.17</v>
      </c>
      <c r="E442" s="42"/>
      <c r="F442" s="42"/>
      <c r="G442" s="42"/>
      <c r="H442" s="38"/>
      <c r="I442" s="38"/>
      <c r="J442" s="38">
        <v>57.309041666666673</v>
      </c>
      <c r="K442" s="38">
        <v>745.01754166666649</v>
      </c>
      <c r="L442" s="38">
        <v>1432.7260416666663</v>
      </c>
      <c r="M442" s="38">
        <f t="shared" si="662"/>
        <v>2120.4345416666661</v>
      </c>
      <c r="N442" s="40">
        <v>13066.461499999999</v>
      </c>
      <c r="O442" s="41">
        <v>57.309041666666673</v>
      </c>
      <c r="P442" s="40">
        <v>57.309041666666673</v>
      </c>
      <c r="Q442" s="40">
        <v>57.309041666666673</v>
      </c>
      <c r="R442" s="40">
        <v>57.309041666666673</v>
      </c>
      <c r="S442" s="40">
        <v>57.309041666666673</v>
      </c>
      <c r="T442" s="40">
        <v>57.309041666666673</v>
      </c>
      <c r="U442" s="40">
        <v>57.309041666666673</v>
      </c>
      <c r="V442" s="40">
        <v>57.309041666666673</v>
      </c>
      <c r="W442" s="40">
        <v>57.309041666666673</v>
      </c>
      <c r="X442" s="40">
        <v>57.309041666666673</v>
      </c>
      <c r="Y442" s="40">
        <v>57.309041666666673</v>
      </c>
      <c r="Z442" s="40">
        <v>57.309041666666673</v>
      </c>
      <c r="AA442" s="42">
        <v>2808.1430416666658</v>
      </c>
      <c r="AB442" s="42">
        <v>10946.026958333334</v>
      </c>
      <c r="AC442" s="40">
        <f>+($D$442*5%)/12</f>
        <v>57.309041666666673</v>
      </c>
      <c r="AD442" s="40">
        <f t="shared" ref="AD442:AN442" si="795">+($D$442*5%)/12</f>
        <v>57.309041666666673</v>
      </c>
      <c r="AE442" s="40">
        <f t="shared" si="795"/>
        <v>57.309041666666673</v>
      </c>
      <c r="AF442" s="40">
        <f t="shared" si="795"/>
        <v>57.309041666666673</v>
      </c>
      <c r="AG442" s="40">
        <f t="shared" si="795"/>
        <v>57.309041666666673</v>
      </c>
      <c r="AH442" s="40">
        <f t="shared" si="795"/>
        <v>57.309041666666673</v>
      </c>
      <c r="AI442" s="40">
        <f t="shared" si="795"/>
        <v>57.309041666666673</v>
      </c>
      <c r="AJ442" s="40">
        <f t="shared" si="795"/>
        <v>57.309041666666673</v>
      </c>
      <c r="AK442" s="40">
        <f t="shared" si="795"/>
        <v>57.309041666666673</v>
      </c>
      <c r="AL442" s="40">
        <f t="shared" si="795"/>
        <v>57.309041666666673</v>
      </c>
      <c r="AM442" s="40">
        <f t="shared" si="795"/>
        <v>57.309041666666673</v>
      </c>
      <c r="AN442" s="40">
        <f t="shared" si="795"/>
        <v>57.309041666666673</v>
      </c>
      <c r="AO442" s="44">
        <f t="shared" si="789"/>
        <v>3495.8515416666655</v>
      </c>
      <c r="AP442" s="44">
        <f t="shared" si="772"/>
        <v>10258.318458333335</v>
      </c>
      <c r="AQ442" s="44">
        <f>+($D$442*5%)/12</f>
        <v>57.309041666666673</v>
      </c>
      <c r="AR442" s="44">
        <f t="shared" ref="AR442:BB442" si="796">+($D$442*5%)/12</f>
        <v>57.309041666666673</v>
      </c>
      <c r="AS442" s="44">
        <f t="shared" si="796"/>
        <v>57.309041666666673</v>
      </c>
      <c r="AT442" s="44">
        <f t="shared" si="796"/>
        <v>57.309041666666673</v>
      </c>
      <c r="AU442" s="44">
        <f t="shared" si="796"/>
        <v>57.309041666666673</v>
      </c>
      <c r="AV442" s="44">
        <f t="shared" si="796"/>
        <v>57.309041666666673</v>
      </c>
      <c r="AW442" s="44">
        <f t="shared" si="796"/>
        <v>57.309041666666673</v>
      </c>
      <c r="AX442" s="44">
        <f t="shared" si="796"/>
        <v>57.309041666666673</v>
      </c>
      <c r="AY442" s="44">
        <f t="shared" si="796"/>
        <v>57.309041666666673</v>
      </c>
      <c r="AZ442" s="44">
        <f t="shared" si="796"/>
        <v>57.309041666666673</v>
      </c>
      <c r="BA442" s="44">
        <f t="shared" si="796"/>
        <v>57.309041666666673</v>
      </c>
      <c r="BB442" s="44">
        <f t="shared" si="796"/>
        <v>57.309041666666673</v>
      </c>
      <c r="BC442" s="44">
        <f t="shared" si="776"/>
        <v>4183.5600416666657</v>
      </c>
      <c r="BD442" s="146">
        <f t="shared" si="777"/>
        <v>9570.6099583333344</v>
      </c>
    </row>
    <row r="443" spans="1:56" outlineLevel="1" x14ac:dyDescent="0.25">
      <c r="A443" s="34">
        <v>40884</v>
      </c>
      <c r="B443" s="35" t="s">
        <v>639</v>
      </c>
      <c r="C443" s="36" t="s">
        <v>640</v>
      </c>
      <c r="D443" s="38">
        <v>35000</v>
      </c>
      <c r="E443" s="42"/>
      <c r="F443" s="42"/>
      <c r="G443" s="42"/>
      <c r="H443" s="38"/>
      <c r="I443" s="38"/>
      <c r="J443" s="38"/>
      <c r="K443" s="38">
        <v>1749.9999999999998</v>
      </c>
      <c r="L443" s="38">
        <v>3499.9999999999995</v>
      </c>
      <c r="M443" s="38">
        <f t="shared" ref="M443:M459" si="797">+L443+SUM(O443:Z443)</f>
        <v>5249.9999999999991</v>
      </c>
      <c r="N443" s="40">
        <v>33250</v>
      </c>
      <c r="O443" s="41">
        <v>145.83333333333334</v>
      </c>
      <c r="P443" s="40">
        <v>145.83333333333334</v>
      </c>
      <c r="Q443" s="40">
        <v>145.83333333333334</v>
      </c>
      <c r="R443" s="40">
        <v>145.83333333333334</v>
      </c>
      <c r="S443" s="40">
        <v>145.83333333333334</v>
      </c>
      <c r="T443" s="40">
        <v>145.83333333333334</v>
      </c>
      <c r="U443" s="40">
        <v>145.83333333333334</v>
      </c>
      <c r="V443" s="40">
        <v>145.83333333333334</v>
      </c>
      <c r="W443" s="40">
        <v>145.83333333333334</v>
      </c>
      <c r="X443" s="40">
        <v>145.83333333333334</v>
      </c>
      <c r="Y443" s="40">
        <v>145.83333333333334</v>
      </c>
      <c r="Z443" s="40">
        <v>145.83333333333334</v>
      </c>
      <c r="AA443" s="42">
        <v>6999.9999999999991</v>
      </c>
      <c r="AB443" s="42">
        <v>28000</v>
      </c>
      <c r="AC443" s="40">
        <f>+($D$443*5%)/12</f>
        <v>145.83333333333334</v>
      </c>
      <c r="AD443" s="40">
        <f t="shared" ref="AD443:AN443" si="798">+($D$443*5%)/12</f>
        <v>145.83333333333334</v>
      </c>
      <c r="AE443" s="40">
        <f t="shared" si="798"/>
        <v>145.83333333333334</v>
      </c>
      <c r="AF443" s="40">
        <f t="shared" si="798"/>
        <v>145.83333333333334</v>
      </c>
      <c r="AG443" s="40">
        <f t="shared" si="798"/>
        <v>145.83333333333334</v>
      </c>
      <c r="AH443" s="40">
        <f t="shared" si="798"/>
        <v>145.83333333333334</v>
      </c>
      <c r="AI443" s="40">
        <f t="shared" si="798"/>
        <v>145.83333333333334</v>
      </c>
      <c r="AJ443" s="40">
        <f t="shared" si="798"/>
        <v>145.83333333333334</v>
      </c>
      <c r="AK443" s="40">
        <f t="shared" si="798"/>
        <v>145.83333333333334</v>
      </c>
      <c r="AL443" s="40">
        <f t="shared" si="798"/>
        <v>145.83333333333334</v>
      </c>
      <c r="AM443" s="40">
        <f t="shared" si="798"/>
        <v>145.83333333333334</v>
      </c>
      <c r="AN443" s="40">
        <f t="shared" si="798"/>
        <v>145.83333333333334</v>
      </c>
      <c r="AO443" s="44">
        <f t="shared" si="789"/>
        <v>8749.9999999999982</v>
      </c>
      <c r="AP443" s="44">
        <f t="shared" si="772"/>
        <v>26250</v>
      </c>
      <c r="AQ443" s="44">
        <f>+($D$443*5%)/12</f>
        <v>145.83333333333334</v>
      </c>
      <c r="AR443" s="44">
        <f t="shared" ref="AR443:BB443" si="799">+($D$443*5%)/12</f>
        <v>145.83333333333334</v>
      </c>
      <c r="AS443" s="44">
        <f t="shared" si="799"/>
        <v>145.83333333333334</v>
      </c>
      <c r="AT443" s="44">
        <f t="shared" si="799"/>
        <v>145.83333333333334</v>
      </c>
      <c r="AU443" s="44">
        <f t="shared" si="799"/>
        <v>145.83333333333334</v>
      </c>
      <c r="AV443" s="44">
        <f t="shared" si="799"/>
        <v>145.83333333333334</v>
      </c>
      <c r="AW443" s="44">
        <f t="shared" si="799"/>
        <v>145.83333333333334</v>
      </c>
      <c r="AX443" s="44">
        <f t="shared" si="799"/>
        <v>145.83333333333334</v>
      </c>
      <c r="AY443" s="44">
        <f t="shared" si="799"/>
        <v>145.83333333333334</v>
      </c>
      <c r="AZ443" s="44">
        <f t="shared" si="799"/>
        <v>145.83333333333334</v>
      </c>
      <c r="BA443" s="44">
        <f t="shared" si="799"/>
        <v>145.83333333333334</v>
      </c>
      <c r="BB443" s="44">
        <f t="shared" si="799"/>
        <v>145.83333333333334</v>
      </c>
      <c r="BC443" s="44">
        <f t="shared" si="776"/>
        <v>10499.999999999998</v>
      </c>
      <c r="BD443" s="146">
        <f t="shared" si="777"/>
        <v>24500</v>
      </c>
    </row>
    <row r="444" spans="1:56" outlineLevel="1" x14ac:dyDescent="0.25">
      <c r="A444" s="34">
        <v>40890</v>
      </c>
      <c r="B444" s="35" t="s">
        <v>641</v>
      </c>
      <c r="C444" s="36" t="s">
        <v>642</v>
      </c>
      <c r="D444" s="38">
        <v>8165.52</v>
      </c>
      <c r="E444" s="42"/>
      <c r="F444" s="42"/>
      <c r="G444" s="42"/>
      <c r="H444" s="38"/>
      <c r="I444" s="38"/>
      <c r="J444" s="38"/>
      <c r="K444" s="38">
        <v>408.27600000000012</v>
      </c>
      <c r="L444" s="38">
        <v>816.55200000000025</v>
      </c>
      <c r="M444" s="38">
        <f t="shared" si="797"/>
        <v>1224.8280000000004</v>
      </c>
      <c r="N444" s="40">
        <v>7757.2440000000006</v>
      </c>
      <c r="O444" s="41">
        <v>34.023000000000003</v>
      </c>
      <c r="P444" s="40">
        <v>34.023000000000003</v>
      </c>
      <c r="Q444" s="40">
        <v>34.023000000000003</v>
      </c>
      <c r="R444" s="40">
        <v>34.023000000000003</v>
      </c>
      <c r="S444" s="40">
        <v>34.023000000000003</v>
      </c>
      <c r="T444" s="40">
        <v>34.023000000000003</v>
      </c>
      <c r="U444" s="40">
        <v>34.023000000000003</v>
      </c>
      <c r="V444" s="40">
        <v>34.023000000000003</v>
      </c>
      <c r="W444" s="40">
        <v>34.023000000000003</v>
      </c>
      <c r="X444" s="40">
        <v>34.023000000000003</v>
      </c>
      <c r="Y444" s="40">
        <v>34.023000000000003</v>
      </c>
      <c r="Z444" s="40">
        <v>34.023000000000003</v>
      </c>
      <c r="AA444" s="42">
        <v>1633.1040000000005</v>
      </c>
      <c r="AB444" s="42">
        <v>6532.4160000000002</v>
      </c>
      <c r="AC444" s="40">
        <f>+($D$444*5%)/12</f>
        <v>34.023000000000003</v>
      </c>
      <c r="AD444" s="40">
        <f t="shared" ref="AD444:AN444" si="800">+($D$444*5%)/12</f>
        <v>34.023000000000003</v>
      </c>
      <c r="AE444" s="40">
        <f t="shared" si="800"/>
        <v>34.023000000000003</v>
      </c>
      <c r="AF444" s="40">
        <f t="shared" si="800"/>
        <v>34.023000000000003</v>
      </c>
      <c r="AG444" s="40">
        <f t="shared" si="800"/>
        <v>34.023000000000003</v>
      </c>
      <c r="AH444" s="40">
        <f t="shared" si="800"/>
        <v>34.023000000000003</v>
      </c>
      <c r="AI444" s="40">
        <f t="shared" si="800"/>
        <v>34.023000000000003</v>
      </c>
      <c r="AJ444" s="40">
        <f t="shared" si="800"/>
        <v>34.023000000000003</v>
      </c>
      <c r="AK444" s="40">
        <f t="shared" si="800"/>
        <v>34.023000000000003</v>
      </c>
      <c r="AL444" s="40">
        <f t="shared" si="800"/>
        <v>34.023000000000003</v>
      </c>
      <c r="AM444" s="40">
        <f t="shared" si="800"/>
        <v>34.023000000000003</v>
      </c>
      <c r="AN444" s="40">
        <f t="shared" si="800"/>
        <v>34.023000000000003</v>
      </c>
      <c r="AO444" s="44">
        <f t="shared" si="789"/>
        <v>2041.3800000000006</v>
      </c>
      <c r="AP444" s="44">
        <f t="shared" si="772"/>
        <v>6124.1399999999994</v>
      </c>
      <c r="AQ444" s="44">
        <f>+($D$444*5%)/12</f>
        <v>34.023000000000003</v>
      </c>
      <c r="AR444" s="44">
        <f t="shared" ref="AR444:BB444" si="801">+($D$444*5%)/12</f>
        <v>34.023000000000003</v>
      </c>
      <c r="AS444" s="44">
        <f t="shared" si="801"/>
        <v>34.023000000000003</v>
      </c>
      <c r="AT444" s="44">
        <f t="shared" si="801"/>
        <v>34.023000000000003</v>
      </c>
      <c r="AU444" s="44">
        <f t="shared" si="801"/>
        <v>34.023000000000003</v>
      </c>
      <c r="AV444" s="44">
        <f t="shared" si="801"/>
        <v>34.023000000000003</v>
      </c>
      <c r="AW444" s="44">
        <f t="shared" si="801"/>
        <v>34.023000000000003</v>
      </c>
      <c r="AX444" s="44">
        <f t="shared" si="801"/>
        <v>34.023000000000003</v>
      </c>
      <c r="AY444" s="44">
        <f t="shared" si="801"/>
        <v>34.023000000000003</v>
      </c>
      <c r="AZ444" s="44">
        <f t="shared" si="801"/>
        <v>34.023000000000003</v>
      </c>
      <c r="BA444" s="44">
        <f t="shared" si="801"/>
        <v>34.023000000000003</v>
      </c>
      <c r="BB444" s="44">
        <f t="shared" si="801"/>
        <v>34.023000000000003</v>
      </c>
      <c r="BC444" s="44">
        <f t="shared" si="776"/>
        <v>2449.6560000000009</v>
      </c>
      <c r="BD444" s="146">
        <f t="shared" si="777"/>
        <v>5715.8639999999996</v>
      </c>
    </row>
    <row r="445" spans="1:56" outlineLevel="1" x14ac:dyDescent="0.25">
      <c r="A445" s="34">
        <v>40893</v>
      </c>
      <c r="B445" s="35" t="s">
        <v>643</v>
      </c>
      <c r="C445" s="36" t="s">
        <v>644</v>
      </c>
      <c r="D445" s="38">
        <v>56607.5</v>
      </c>
      <c r="E445" s="42"/>
      <c r="F445" s="42"/>
      <c r="G445" s="42"/>
      <c r="H445" s="38"/>
      <c r="I445" s="38"/>
      <c r="J445" s="38"/>
      <c r="K445" s="38">
        <v>2830.3750000000005</v>
      </c>
      <c r="L445" s="38">
        <v>5660.7500000000009</v>
      </c>
      <c r="M445" s="38">
        <f t="shared" si="797"/>
        <v>8491.1250000000018</v>
      </c>
      <c r="N445" s="40">
        <v>53777.125</v>
      </c>
      <c r="O445" s="41">
        <v>235.86458333333334</v>
      </c>
      <c r="P445" s="40">
        <v>235.86458333333334</v>
      </c>
      <c r="Q445" s="40">
        <v>235.86458333333334</v>
      </c>
      <c r="R445" s="40">
        <v>235.86458333333334</v>
      </c>
      <c r="S445" s="40">
        <v>235.86458333333334</v>
      </c>
      <c r="T445" s="40">
        <v>235.86458333333334</v>
      </c>
      <c r="U445" s="40">
        <v>235.86458333333334</v>
      </c>
      <c r="V445" s="40">
        <v>235.86458333333334</v>
      </c>
      <c r="W445" s="40">
        <v>235.86458333333334</v>
      </c>
      <c r="X445" s="40">
        <v>235.86458333333334</v>
      </c>
      <c r="Y445" s="40">
        <v>235.86458333333334</v>
      </c>
      <c r="Z445" s="40">
        <v>235.86458333333334</v>
      </c>
      <c r="AA445" s="42">
        <v>11321.500000000002</v>
      </c>
      <c r="AB445" s="42">
        <v>45286</v>
      </c>
      <c r="AC445" s="40">
        <f>+($D$445*5%)/12</f>
        <v>235.86458333333334</v>
      </c>
      <c r="AD445" s="40">
        <f t="shared" ref="AD445:AN445" si="802">+($D$445*5%)/12</f>
        <v>235.86458333333334</v>
      </c>
      <c r="AE445" s="40">
        <f t="shared" si="802"/>
        <v>235.86458333333334</v>
      </c>
      <c r="AF445" s="40">
        <f t="shared" si="802"/>
        <v>235.86458333333334</v>
      </c>
      <c r="AG445" s="40">
        <f t="shared" si="802"/>
        <v>235.86458333333334</v>
      </c>
      <c r="AH445" s="40">
        <f t="shared" si="802"/>
        <v>235.86458333333334</v>
      </c>
      <c r="AI445" s="40">
        <f t="shared" si="802"/>
        <v>235.86458333333334</v>
      </c>
      <c r="AJ445" s="40">
        <f t="shared" si="802"/>
        <v>235.86458333333334</v>
      </c>
      <c r="AK445" s="40">
        <f t="shared" si="802"/>
        <v>235.86458333333334</v>
      </c>
      <c r="AL445" s="40">
        <f t="shared" si="802"/>
        <v>235.86458333333334</v>
      </c>
      <c r="AM445" s="40">
        <f t="shared" si="802"/>
        <v>235.86458333333334</v>
      </c>
      <c r="AN445" s="40">
        <f t="shared" si="802"/>
        <v>235.86458333333334</v>
      </c>
      <c r="AO445" s="44">
        <f t="shared" si="789"/>
        <v>14151.875000000002</v>
      </c>
      <c r="AP445" s="44">
        <f t="shared" si="772"/>
        <v>42455.625</v>
      </c>
      <c r="AQ445" s="44">
        <f>+($D$445*5%)/12</f>
        <v>235.86458333333334</v>
      </c>
      <c r="AR445" s="44">
        <f t="shared" ref="AR445:BB445" si="803">+($D$445*5%)/12</f>
        <v>235.86458333333334</v>
      </c>
      <c r="AS445" s="44">
        <f t="shared" si="803"/>
        <v>235.86458333333334</v>
      </c>
      <c r="AT445" s="44">
        <f t="shared" si="803"/>
        <v>235.86458333333334</v>
      </c>
      <c r="AU445" s="44">
        <f t="shared" si="803"/>
        <v>235.86458333333334</v>
      </c>
      <c r="AV445" s="44">
        <f t="shared" si="803"/>
        <v>235.86458333333334</v>
      </c>
      <c r="AW445" s="44">
        <f t="shared" si="803"/>
        <v>235.86458333333334</v>
      </c>
      <c r="AX445" s="44">
        <f t="shared" si="803"/>
        <v>235.86458333333334</v>
      </c>
      <c r="AY445" s="44">
        <f t="shared" si="803"/>
        <v>235.86458333333334</v>
      </c>
      <c r="AZ445" s="44">
        <f t="shared" si="803"/>
        <v>235.86458333333334</v>
      </c>
      <c r="BA445" s="44">
        <f t="shared" si="803"/>
        <v>235.86458333333334</v>
      </c>
      <c r="BB445" s="44">
        <f t="shared" si="803"/>
        <v>235.86458333333334</v>
      </c>
      <c r="BC445" s="44">
        <f t="shared" si="776"/>
        <v>16982.250000000004</v>
      </c>
      <c r="BD445" s="146">
        <f t="shared" si="777"/>
        <v>39625.25</v>
      </c>
    </row>
    <row r="446" spans="1:56" outlineLevel="1" x14ac:dyDescent="0.25">
      <c r="A446" s="34">
        <v>40907</v>
      </c>
      <c r="B446" s="35" t="s">
        <v>645</v>
      </c>
      <c r="C446" s="36" t="s">
        <v>646</v>
      </c>
      <c r="D446" s="38">
        <v>13029.59</v>
      </c>
      <c r="E446" s="42"/>
      <c r="F446" s="42"/>
      <c r="G446" s="42"/>
      <c r="H446" s="38"/>
      <c r="I446" s="38"/>
      <c r="J446" s="38"/>
      <c r="K446" s="38">
        <v>651.47949999999992</v>
      </c>
      <c r="L446" s="38">
        <v>1302.9589999999998</v>
      </c>
      <c r="M446" s="38">
        <f t="shared" si="797"/>
        <v>1954.4384999999997</v>
      </c>
      <c r="N446" s="40">
        <v>12378.110500000001</v>
      </c>
      <c r="O446" s="41">
        <v>54.289958333333338</v>
      </c>
      <c r="P446" s="40">
        <v>54.289958333333338</v>
      </c>
      <c r="Q446" s="40">
        <v>54.289958333333338</v>
      </c>
      <c r="R446" s="40">
        <v>54.289958333333338</v>
      </c>
      <c r="S446" s="40">
        <v>54.289958333333338</v>
      </c>
      <c r="T446" s="40">
        <v>54.289958333333338</v>
      </c>
      <c r="U446" s="40">
        <v>54.289958333333338</v>
      </c>
      <c r="V446" s="40">
        <v>54.289958333333338</v>
      </c>
      <c r="W446" s="40">
        <v>54.289958333333338</v>
      </c>
      <c r="X446" s="40">
        <v>54.289958333333338</v>
      </c>
      <c r="Y446" s="40">
        <v>54.289958333333338</v>
      </c>
      <c r="Z446" s="40">
        <v>54.289958333333338</v>
      </c>
      <c r="AA446" s="42">
        <v>2605.9179999999997</v>
      </c>
      <c r="AB446" s="42">
        <v>10423.672</v>
      </c>
      <c r="AC446" s="40">
        <f>+($D$446*5%)/12</f>
        <v>54.289958333333338</v>
      </c>
      <c r="AD446" s="40">
        <f t="shared" ref="AD446:AN446" si="804">+($D$446*5%)/12</f>
        <v>54.289958333333338</v>
      </c>
      <c r="AE446" s="40">
        <f t="shared" si="804"/>
        <v>54.289958333333338</v>
      </c>
      <c r="AF446" s="40">
        <f t="shared" si="804"/>
        <v>54.289958333333338</v>
      </c>
      <c r="AG446" s="40">
        <f t="shared" si="804"/>
        <v>54.289958333333338</v>
      </c>
      <c r="AH446" s="40">
        <f t="shared" si="804"/>
        <v>54.289958333333338</v>
      </c>
      <c r="AI446" s="40">
        <f t="shared" si="804"/>
        <v>54.289958333333338</v>
      </c>
      <c r="AJ446" s="40">
        <f t="shared" si="804"/>
        <v>54.289958333333338</v>
      </c>
      <c r="AK446" s="40">
        <f t="shared" si="804"/>
        <v>54.289958333333338</v>
      </c>
      <c r="AL446" s="40">
        <f t="shared" si="804"/>
        <v>54.289958333333338</v>
      </c>
      <c r="AM446" s="40">
        <f t="shared" si="804"/>
        <v>54.289958333333338</v>
      </c>
      <c r="AN446" s="40">
        <f t="shared" si="804"/>
        <v>54.289958333333338</v>
      </c>
      <c r="AO446" s="44">
        <f t="shared" si="789"/>
        <v>3257.3974999999996</v>
      </c>
      <c r="AP446" s="44">
        <f t="shared" si="772"/>
        <v>9772.192500000001</v>
      </c>
      <c r="AQ446" s="44">
        <f>+($D$446*5%)/12</f>
        <v>54.289958333333338</v>
      </c>
      <c r="AR446" s="44">
        <f t="shared" ref="AR446:BB446" si="805">+($D$446*5%)/12</f>
        <v>54.289958333333338</v>
      </c>
      <c r="AS446" s="44">
        <f t="shared" si="805"/>
        <v>54.289958333333338</v>
      </c>
      <c r="AT446" s="44">
        <f t="shared" si="805"/>
        <v>54.289958333333338</v>
      </c>
      <c r="AU446" s="44">
        <f t="shared" si="805"/>
        <v>54.289958333333338</v>
      </c>
      <c r="AV446" s="44">
        <f t="shared" si="805"/>
        <v>54.289958333333338</v>
      </c>
      <c r="AW446" s="44">
        <f t="shared" si="805"/>
        <v>54.289958333333338</v>
      </c>
      <c r="AX446" s="44">
        <f t="shared" si="805"/>
        <v>54.289958333333338</v>
      </c>
      <c r="AY446" s="44">
        <f t="shared" si="805"/>
        <v>54.289958333333338</v>
      </c>
      <c r="AZ446" s="44">
        <f t="shared" si="805"/>
        <v>54.289958333333338</v>
      </c>
      <c r="BA446" s="44">
        <f t="shared" si="805"/>
        <v>54.289958333333338</v>
      </c>
      <c r="BB446" s="44">
        <f t="shared" si="805"/>
        <v>54.289958333333338</v>
      </c>
      <c r="BC446" s="44">
        <f t="shared" si="776"/>
        <v>3908.8769999999995</v>
      </c>
      <c r="BD446" s="146">
        <f t="shared" si="777"/>
        <v>9120.7129999999997</v>
      </c>
    </row>
    <row r="447" spans="1:56" outlineLevel="1" x14ac:dyDescent="0.25">
      <c r="A447" s="34">
        <v>40931</v>
      </c>
      <c r="B447" s="35" t="s">
        <v>647</v>
      </c>
      <c r="C447" s="36" t="s">
        <v>648</v>
      </c>
      <c r="D447" s="38">
        <v>7247.85</v>
      </c>
      <c r="E447" s="42"/>
      <c r="F447" s="42"/>
      <c r="G447" s="42"/>
      <c r="H447" s="38"/>
      <c r="I447" s="38"/>
      <c r="J447" s="38"/>
      <c r="K447" s="38">
        <v>332.19312500000012</v>
      </c>
      <c r="L447" s="38">
        <v>694.58562500000028</v>
      </c>
      <c r="M447" s="38">
        <f t="shared" si="797"/>
        <v>1056.9781250000005</v>
      </c>
      <c r="N447" s="40">
        <v>6885.4575000000004</v>
      </c>
      <c r="O447" s="41">
        <v>30.199375000000003</v>
      </c>
      <c r="P447" s="40">
        <v>30.199375000000003</v>
      </c>
      <c r="Q447" s="40">
        <v>30.199375000000003</v>
      </c>
      <c r="R447" s="40">
        <v>30.199375000000003</v>
      </c>
      <c r="S447" s="40">
        <v>30.199375000000003</v>
      </c>
      <c r="T447" s="40">
        <v>30.199375000000003</v>
      </c>
      <c r="U447" s="40">
        <v>30.199375000000003</v>
      </c>
      <c r="V447" s="40">
        <v>30.199375000000003</v>
      </c>
      <c r="W447" s="40">
        <v>30.199375000000003</v>
      </c>
      <c r="X447" s="40">
        <v>30.199375000000003</v>
      </c>
      <c r="Y447" s="40">
        <v>30.199375000000003</v>
      </c>
      <c r="Z447" s="40">
        <v>30.199375000000003</v>
      </c>
      <c r="AA447" s="42">
        <v>1419.3706250000007</v>
      </c>
      <c r="AB447" s="42">
        <v>5828.4793749999999</v>
      </c>
      <c r="AC447" s="40">
        <f>+($D$447*5%)/12</f>
        <v>30.199375000000003</v>
      </c>
      <c r="AD447" s="40">
        <f t="shared" ref="AD447:AN447" si="806">+($D$447*5%)/12</f>
        <v>30.199375000000003</v>
      </c>
      <c r="AE447" s="40">
        <f t="shared" si="806"/>
        <v>30.199375000000003</v>
      </c>
      <c r="AF447" s="40">
        <f t="shared" si="806"/>
        <v>30.199375000000003</v>
      </c>
      <c r="AG447" s="40">
        <f t="shared" si="806"/>
        <v>30.199375000000003</v>
      </c>
      <c r="AH447" s="40">
        <f t="shared" si="806"/>
        <v>30.199375000000003</v>
      </c>
      <c r="AI447" s="40">
        <f t="shared" si="806"/>
        <v>30.199375000000003</v>
      </c>
      <c r="AJ447" s="40">
        <f t="shared" si="806"/>
        <v>30.199375000000003</v>
      </c>
      <c r="AK447" s="40">
        <f t="shared" si="806"/>
        <v>30.199375000000003</v>
      </c>
      <c r="AL447" s="40">
        <f t="shared" si="806"/>
        <v>30.199375000000003</v>
      </c>
      <c r="AM447" s="40">
        <f t="shared" si="806"/>
        <v>30.199375000000003</v>
      </c>
      <c r="AN447" s="40">
        <f t="shared" si="806"/>
        <v>30.199375000000003</v>
      </c>
      <c r="AO447" s="44">
        <f t="shared" si="789"/>
        <v>1781.7631250000009</v>
      </c>
      <c r="AP447" s="44">
        <f t="shared" si="772"/>
        <v>5466.0868749999991</v>
      </c>
      <c r="AQ447" s="44">
        <f>+($D$447*5%)/12</f>
        <v>30.199375000000003</v>
      </c>
      <c r="AR447" s="44">
        <f t="shared" ref="AR447:BB447" si="807">+($D$447*5%)/12</f>
        <v>30.199375000000003</v>
      </c>
      <c r="AS447" s="44">
        <f t="shared" si="807"/>
        <v>30.199375000000003</v>
      </c>
      <c r="AT447" s="44">
        <f t="shared" si="807"/>
        <v>30.199375000000003</v>
      </c>
      <c r="AU447" s="44">
        <f t="shared" si="807"/>
        <v>30.199375000000003</v>
      </c>
      <c r="AV447" s="44">
        <f t="shared" si="807"/>
        <v>30.199375000000003</v>
      </c>
      <c r="AW447" s="44">
        <f t="shared" si="807"/>
        <v>30.199375000000003</v>
      </c>
      <c r="AX447" s="44">
        <f t="shared" si="807"/>
        <v>30.199375000000003</v>
      </c>
      <c r="AY447" s="44">
        <f t="shared" si="807"/>
        <v>30.199375000000003</v>
      </c>
      <c r="AZ447" s="44">
        <f t="shared" si="807"/>
        <v>30.199375000000003</v>
      </c>
      <c r="BA447" s="44">
        <f t="shared" si="807"/>
        <v>30.199375000000003</v>
      </c>
      <c r="BB447" s="44">
        <f t="shared" si="807"/>
        <v>30.199375000000003</v>
      </c>
      <c r="BC447" s="44">
        <f t="shared" si="776"/>
        <v>2144.1556250000012</v>
      </c>
      <c r="BD447" s="146">
        <f t="shared" si="777"/>
        <v>5103.6943749999991</v>
      </c>
    </row>
    <row r="448" spans="1:56" outlineLevel="1" x14ac:dyDescent="0.25">
      <c r="A448" s="34">
        <v>40968</v>
      </c>
      <c r="B448" s="35" t="s">
        <v>649</v>
      </c>
      <c r="C448" s="36" t="s">
        <v>650</v>
      </c>
      <c r="D448" s="38">
        <v>17685</v>
      </c>
      <c r="E448" s="42"/>
      <c r="F448" s="42"/>
      <c r="G448" s="42"/>
      <c r="H448" s="38"/>
      <c r="I448" s="38"/>
      <c r="J448" s="38"/>
      <c r="K448" s="38">
        <v>736.875</v>
      </c>
      <c r="L448" s="38">
        <v>1621.125</v>
      </c>
      <c r="M448" s="38">
        <f t="shared" si="797"/>
        <v>2505.375</v>
      </c>
      <c r="N448" s="40">
        <v>16800.75</v>
      </c>
      <c r="O448" s="41">
        <v>73.6875</v>
      </c>
      <c r="P448" s="40">
        <v>73.6875</v>
      </c>
      <c r="Q448" s="40">
        <v>73.6875</v>
      </c>
      <c r="R448" s="40">
        <v>73.6875</v>
      </c>
      <c r="S448" s="40">
        <v>73.6875</v>
      </c>
      <c r="T448" s="40">
        <v>73.6875</v>
      </c>
      <c r="U448" s="40">
        <v>73.6875</v>
      </c>
      <c r="V448" s="40">
        <v>73.6875</v>
      </c>
      <c r="W448" s="40">
        <v>73.6875</v>
      </c>
      <c r="X448" s="40">
        <v>73.6875</v>
      </c>
      <c r="Y448" s="40">
        <v>73.6875</v>
      </c>
      <c r="Z448" s="40">
        <v>73.6875</v>
      </c>
      <c r="AA448" s="42">
        <v>3389.625</v>
      </c>
      <c r="AB448" s="42">
        <v>14295.375</v>
      </c>
      <c r="AC448" s="40">
        <f>+($D$448*5%)/12</f>
        <v>73.6875</v>
      </c>
      <c r="AD448" s="40">
        <f t="shared" ref="AD448:AN448" si="808">+($D$448*5%)/12</f>
        <v>73.6875</v>
      </c>
      <c r="AE448" s="40">
        <f t="shared" si="808"/>
        <v>73.6875</v>
      </c>
      <c r="AF448" s="40">
        <f t="shared" si="808"/>
        <v>73.6875</v>
      </c>
      <c r="AG448" s="40">
        <f t="shared" si="808"/>
        <v>73.6875</v>
      </c>
      <c r="AH448" s="40">
        <f t="shared" si="808"/>
        <v>73.6875</v>
      </c>
      <c r="AI448" s="40">
        <f t="shared" si="808"/>
        <v>73.6875</v>
      </c>
      <c r="AJ448" s="40">
        <f t="shared" si="808"/>
        <v>73.6875</v>
      </c>
      <c r="AK448" s="40">
        <f t="shared" si="808"/>
        <v>73.6875</v>
      </c>
      <c r="AL448" s="40">
        <f t="shared" si="808"/>
        <v>73.6875</v>
      </c>
      <c r="AM448" s="40">
        <f t="shared" si="808"/>
        <v>73.6875</v>
      </c>
      <c r="AN448" s="40">
        <f t="shared" si="808"/>
        <v>73.6875</v>
      </c>
      <c r="AO448" s="44">
        <f t="shared" si="789"/>
        <v>4273.875</v>
      </c>
      <c r="AP448" s="44">
        <f t="shared" si="772"/>
        <v>13411.125</v>
      </c>
      <c r="AQ448" s="44">
        <f>+($D$448*5%)/12</f>
        <v>73.6875</v>
      </c>
      <c r="AR448" s="44">
        <f t="shared" ref="AR448:BB448" si="809">+($D$448*5%)/12</f>
        <v>73.6875</v>
      </c>
      <c r="AS448" s="44">
        <f t="shared" si="809"/>
        <v>73.6875</v>
      </c>
      <c r="AT448" s="44">
        <f t="shared" si="809"/>
        <v>73.6875</v>
      </c>
      <c r="AU448" s="44">
        <f t="shared" si="809"/>
        <v>73.6875</v>
      </c>
      <c r="AV448" s="44">
        <f t="shared" si="809"/>
        <v>73.6875</v>
      </c>
      <c r="AW448" s="44">
        <f t="shared" si="809"/>
        <v>73.6875</v>
      </c>
      <c r="AX448" s="44">
        <f t="shared" si="809"/>
        <v>73.6875</v>
      </c>
      <c r="AY448" s="44">
        <f t="shared" si="809"/>
        <v>73.6875</v>
      </c>
      <c r="AZ448" s="44">
        <f t="shared" si="809"/>
        <v>73.6875</v>
      </c>
      <c r="BA448" s="44">
        <f t="shared" si="809"/>
        <v>73.6875</v>
      </c>
      <c r="BB448" s="44">
        <f t="shared" si="809"/>
        <v>73.6875</v>
      </c>
      <c r="BC448" s="44">
        <f t="shared" si="776"/>
        <v>5158.125</v>
      </c>
      <c r="BD448" s="146">
        <f t="shared" si="777"/>
        <v>12526.875</v>
      </c>
    </row>
    <row r="449" spans="1:56" outlineLevel="1" x14ac:dyDescent="0.25">
      <c r="A449" s="34">
        <v>40968</v>
      </c>
      <c r="B449" s="35" t="s">
        <v>651</v>
      </c>
      <c r="C449" s="36" t="s">
        <v>650</v>
      </c>
      <c r="D449" s="38">
        <v>6932.5</v>
      </c>
      <c r="E449" s="42"/>
      <c r="F449" s="42"/>
      <c r="G449" s="42"/>
      <c r="H449" s="38"/>
      <c r="I449" s="38"/>
      <c r="J449" s="38"/>
      <c r="K449" s="38">
        <v>288.85416666666669</v>
      </c>
      <c r="L449" s="38">
        <v>635.47916666666674</v>
      </c>
      <c r="M449" s="38">
        <f t="shared" si="797"/>
        <v>982.10416666666674</v>
      </c>
      <c r="N449" s="40">
        <v>6585.875</v>
      </c>
      <c r="O449" s="41">
        <v>28.885416666666668</v>
      </c>
      <c r="P449" s="40">
        <v>28.885416666666668</v>
      </c>
      <c r="Q449" s="40">
        <v>28.885416666666668</v>
      </c>
      <c r="R449" s="40">
        <v>28.885416666666668</v>
      </c>
      <c r="S449" s="40">
        <v>28.885416666666668</v>
      </c>
      <c r="T449" s="40">
        <v>28.885416666666668</v>
      </c>
      <c r="U449" s="40">
        <v>28.885416666666668</v>
      </c>
      <c r="V449" s="40">
        <v>28.885416666666668</v>
      </c>
      <c r="W449" s="40">
        <v>28.885416666666668</v>
      </c>
      <c r="X449" s="40">
        <v>28.885416666666668</v>
      </c>
      <c r="Y449" s="40">
        <v>28.885416666666668</v>
      </c>
      <c r="Z449" s="40">
        <v>28.885416666666668</v>
      </c>
      <c r="AA449" s="42">
        <v>1328.7291666666667</v>
      </c>
      <c r="AB449" s="42">
        <v>5603.770833333333</v>
      </c>
      <c r="AC449" s="40">
        <f>+($D$449*5%)/12</f>
        <v>28.885416666666668</v>
      </c>
      <c r="AD449" s="40">
        <f t="shared" ref="AD449:AN449" si="810">+($D$449*5%)/12</f>
        <v>28.885416666666668</v>
      </c>
      <c r="AE449" s="40">
        <f t="shared" si="810"/>
        <v>28.885416666666668</v>
      </c>
      <c r="AF449" s="40">
        <f t="shared" si="810"/>
        <v>28.885416666666668</v>
      </c>
      <c r="AG449" s="40">
        <f t="shared" si="810"/>
        <v>28.885416666666668</v>
      </c>
      <c r="AH449" s="40">
        <f t="shared" si="810"/>
        <v>28.885416666666668</v>
      </c>
      <c r="AI449" s="40">
        <f t="shared" si="810"/>
        <v>28.885416666666668</v>
      </c>
      <c r="AJ449" s="40">
        <f t="shared" si="810"/>
        <v>28.885416666666668</v>
      </c>
      <c r="AK449" s="40">
        <f t="shared" si="810"/>
        <v>28.885416666666668</v>
      </c>
      <c r="AL449" s="40">
        <f t="shared" si="810"/>
        <v>28.885416666666668</v>
      </c>
      <c r="AM449" s="40">
        <f t="shared" si="810"/>
        <v>28.885416666666668</v>
      </c>
      <c r="AN449" s="40">
        <f t="shared" si="810"/>
        <v>28.885416666666668</v>
      </c>
      <c r="AO449" s="44">
        <f t="shared" si="789"/>
        <v>1675.3541666666667</v>
      </c>
      <c r="AP449" s="44">
        <f t="shared" si="772"/>
        <v>5257.145833333333</v>
      </c>
      <c r="AQ449" s="44">
        <f>+($D$449*5%)/12</f>
        <v>28.885416666666668</v>
      </c>
      <c r="AR449" s="44">
        <f t="shared" ref="AR449:BB449" si="811">+($D$449*5%)/12</f>
        <v>28.885416666666668</v>
      </c>
      <c r="AS449" s="44">
        <f t="shared" si="811"/>
        <v>28.885416666666668</v>
      </c>
      <c r="AT449" s="44">
        <f t="shared" si="811"/>
        <v>28.885416666666668</v>
      </c>
      <c r="AU449" s="44">
        <f t="shared" si="811"/>
        <v>28.885416666666668</v>
      </c>
      <c r="AV449" s="44">
        <f t="shared" si="811"/>
        <v>28.885416666666668</v>
      </c>
      <c r="AW449" s="44">
        <f t="shared" si="811"/>
        <v>28.885416666666668</v>
      </c>
      <c r="AX449" s="44">
        <f t="shared" si="811"/>
        <v>28.885416666666668</v>
      </c>
      <c r="AY449" s="44">
        <f t="shared" si="811"/>
        <v>28.885416666666668</v>
      </c>
      <c r="AZ449" s="44">
        <f t="shared" si="811"/>
        <v>28.885416666666668</v>
      </c>
      <c r="BA449" s="44">
        <f t="shared" si="811"/>
        <v>28.885416666666668</v>
      </c>
      <c r="BB449" s="44">
        <f t="shared" si="811"/>
        <v>28.885416666666668</v>
      </c>
      <c r="BC449" s="44">
        <f t="shared" si="776"/>
        <v>2021.9791666666667</v>
      </c>
      <c r="BD449" s="146">
        <f t="shared" si="777"/>
        <v>4910.520833333333</v>
      </c>
    </row>
    <row r="450" spans="1:56" outlineLevel="1" x14ac:dyDescent="0.25">
      <c r="A450" s="34">
        <v>40968</v>
      </c>
      <c r="B450" s="35" t="s">
        <v>652</v>
      </c>
      <c r="C450" s="36" t="s">
        <v>650</v>
      </c>
      <c r="D450" s="38">
        <v>172413.79</v>
      </c>
      <c r="E450" s="42"/>
      <c r="F450" s="42"/>
      <c r="G450" s="42"/>
      <c r="H450" s="38"/>
      <c r="I450" s="38"/>
      <c r="J450" s="38"/>
      <c r="K450" s="38">
        <v>7183.907916666667</v>
      </c>
      <c r="L450" s="38">
        <v>15804.597416666667</v>
      </c>
      <c r="M450" s="38">
        <f t="shared" si="797"/>
        <v>24425.286916666668</v>
      </c>
      <c r="N450" s="40">
        <v>163793.1005</v>
      </c>
      <c r="O450" s="41">
        <v>718.3907916666667</v>
      </c>
      <c r="P450" s="40">
        <v>718.3907916666667</v>
      </c>
      <c r="Q450" s="40">
        <v>718.3907916666667</v>
      </c>
      <c r="R450" s="40">
        <v>718.3907916666667</v>
      </c>
      <c r="S450" s="40">
        <v>718.3907916666667</v>
      </c>
      <c r="T450" s="40">
        <v>718.3907916666667</v>
      </c>
      <c r="U450" s="40">
        <v>718.3907916666667</v>
      </c>
      <c r="V450" s="40">
        <v>718.3907916666667</v>
      </c>
      <c r="W450" s="40">
        <v>718.3907916666667</v>
      </c>
      <c r="X450" s="40">
        <v>718.3907916666667</v>
      </c>
      <c r="Y450" s="40">
        <v>718.3907916666667</v>
      </c>
      <c r="Z450" s="40">
        <v>718.3907916666667</v>
      </c>
      <c r="AA450" s="42">
        <v>33045.976416666672</v>
      </c>
      <c r="AB450" s="42">
        <v>139367.81358333334</v>
      </c>
      <c r="AC450" s="40">
        <f>+($D$450*5%)/12</f>
        <v>718.3907916666667</v>
      </c>
      <c r="AD450" s="40">
        <f t="shared" ref="AD450:AN450" si="812">+($D$450*5%)/12</f>
        <v>718.3907916666667</v>
      </c>
      <c r="AE450" s="40">
        <f t="shared" si="812"/>
        <v>718.3907916666667</v>
      </c>
      <c r="AF450" s="40">
        <f t="shared" si="812"/>
        <v>718.3907916666667</v>
      </c>
      <c r="AG450" s="40">
        <f t="shared" si="812"/>
        <v>718.3907916666667</v>
      </c>
      <c r="AH450" s="40">
        <f t="shared" si="812"/>
        <v>718.3907916666667</v>
      </c>
      <c r="AI450" s="40">
        <f t="shared" si="812"/>
        <v>718.3907916666667</v>
      </c>
      <c r="AJ450" s="40">
        <f t="shared" si="812"/>
        <v>718.3907916666667</v>
      </c>
      <c r="AK450" s="40">
        <f t="shared" si="812"/>
        <v>718.3907916666667</v>
      </c>
      <c r="AL450" s="40">
        <f t="shared" si="812"/>
        <v>718.3907916666667</v>
      </c>
      <c r="AM450" s="40">
        <f t="shared" si="812"/>
        <v>718.3907916666667</v>
      </c>
      <c r="AN450" s="40">
        <f t="shared" si="812"/>
        <v>718.3907916666667</v>
      </c>
      <c r="AO450" s="44">
        <f t="shared" si="789"/>
        <v>41666.665916666672</v>
      </c>
      <c r="AP450" s="44">
        <f t="shared" si="772"/>
        <v>130747.12408333333</v>
      </c>
      <c r="AQ450" s="44">
        <f>+($D$450*5%)/12</f>
        <v>718.3907916666667</v>
      </c>
      <c r="AR450" s="44">
        <f t="shared" ref="AR450:BB450" si="813">+($D$450*5%)/12</f>
        <v>718.3907916666667</v>
      </c>
      <c r="AS450" s="44">
        <f t="shared" si="813"/>
        <v>718.3907916666667</v>
      </c>
      <c r="AT450" s="44">
        <f t="shared" si="813"/>
        <v>718.3907916666667</v>
      </c>
      <c r="AU450" s="44">
        <f t="shared" si="813"/>
        <v>718.3907916666667</v>
      </c>
      <c r="AV450" s="44">
        <f t="shared" si="813"/>
        <v>718.3907916666667</v>
      </c>
      <c r="AW450" s="44">
        <f t="shared" si="813"/>
        <v>718.3907916666667</v>
      </c>
      <c r="AX450" s="44">
        <f t="shared" si="813"/>
        <v>718.3907916666667</v>
      </c>
      <c r="AY450" s="44">
        <f t="shared" si="813"/>
        <v>718.3907916666667</v>
      </c>
      <c r="AZ450" s="44">
        <f t="shared" si="813"/>
        <v>718.3907916666667</v>
      </c>
      <c r="BA450" s="44">
        <f t="shared" si="813"/>
        <v>718.3907916666667</v>
      </c>
      <c r="BB450" s="44">
        <f t="shared" si="813"/>
        <v>718.3907916666667</v>
      </c>
      <c r="BC450" s="44">
        <f t="shared" si="776"/>
        <v>50287.355416666673</v>
      </c>
      <c r="BD450" s="146">
        <f t="shared" si="777"/>
        <v>122126.43458333334</v>
      </c>
    </row>
    <row r="451" spans="1:56" outlineLevel="1" x14ac:dyDescent="0.25">
      <c r="A451" s="34">
        <v>41029</v>
      </c>
      <c r="B451" s="35" t="s">
        <v>653</v>
      </c>
      <c r="C451" s="36" t="s">
        <v>650</v>
      </c>
      <c r="D451" s="38">
        <v>172413.79</v>
      </c>
      <c r="E451" s="42"/>
      <c r="F451" s="42"/>
      <c r="G451" s="42"/>
      <c r="H451" s="38"/>
      <c r="I451" s="38"/>
      <c r="J451" s="38"/>
      <c r="K451" s="38">
        <v>5747.1263333333336</v>
      </c>
      <c r="L451" s="38">
        <v>14367.815833333334</v>
      </c>
      <c r="M451" s="38">
        <f t="shared" si="797"/>
        <v>22988.505333333334</v>
      </c>
      <c r="N451" s="40">
        <v>163793.1005</v>
      </c>
      <c r="O451" s="41">
        <v>718.3907916666667</v>
      </c>
      <c r="P451" s="40">
        <v>718.3907916666667</v>
      </c>
      <c r="Q451" s="40">
        <v>718.3907916666667</v>
      </c>
      <c r="R451" s="40">
        <v>718.3907916666667</v>
      </c>
      <c r="S451" s="40">
        <v>718.3907916666667</v>
      </c>
      <c r="T451" s="40">
        <v>718.3907916666667</v>
      </c>
      <c r="U451" s="40">
        <v>718.3907916666667</v>
      </c>
      <c r="V451" s="40">
        <v>718.3907916666667</v>
      </c>
      <c r="W451" s="40">
        <v>718.3907916666667</v>
      </c>
      <c r="X451" s="40">
        <v>718.3907916666667</v>
      </c>
      <c r="Y451" s="40">
        <v>718.3907916666667</v>
      </c>
      <c r="Z451" s="40">
        <v>718.3907916666667</v>
      </c>
      <c r="AA451" s="42">
        <v>31609.194833333335</v>
      </c>
      <c r="AB451" s="42">
        <v>140804.59516666667</v>
      </c>
      <c r="AC451" s="40">
        <f>+($D$451*5%)/12</f>
        <v>718.3907916666667</v>
      </c>
      <c r="AD451" s="40">
        <f t="shared" ref="AD451:AN451" si="814">+($D$451*5%)/12</f>
        <v>718.3907916666667</v>
      </c>
      <c r="AE451" s="40">
        <f t="shared" si="814"/>
        <v>718.3907916666667</v>
      </c>
      <c r="AF451" s="40">
        <f t="shared" si="814"/>
        <v>718.3907916666667</v>
      </c>
      <c r="AG451" s="40">
        <f t="shared" si="814"/>
        <v>718.3907916666667</v>
      </c>
      <c r="AH451" s="40">
        <f t="shared" si="814"/>
        <v>718.3907916666667</v>
      </c>
      <c r="AI451" s="40">
        <f t="shared" si="814"/>
        <v>718.3907916666667</v>
      </c>
      <c r="AJ451" s="40">
        <f t="shared" si="814"/>
        <v>718.3907916666667</v>
      </c>
      <c r="AK451" s="40">
        <f t="shared" si="814"/>
        <v>718.3907916666667</v>
      </c>
      <c r="AL451" s="40">
        <f t="shared" si="814"/>
        <v>718.3907916666667</v>
      </c>
      <c r="AM451" s="40">
        <f t="shared" si="814"/>
        <v>718.3907916666667</v>
      </c>
      <c r="AN451" s="40">
        <f t="shared" si="814"/>
        <v>718.3907916666667</v>
      </c>
      <c r="AO451" s="44">
        <f t="shared" si="789"/>
        <v>40229.884333333335</v>
      </c>
      <c r="AP451" s="44">
        <f t="shared" si="772"/>
        <v>132183.90566666669</v>
      </c>
      <c r="AQ451" s="44">
        <f>+($D$451*5%)/12</f>
        <v>718.3907916666667</v>
      </c>
      <c r="AR451" s="44">
        <f t="shared" ref="AR451:BB451" si="815">+($D$451*5%)/12</f>
        <v>718.3907916666667</v>
      </c>
      <c r="AS451" s="44">
        <f t="shared" si="815"/>
        <v>718.3907916666667</v>
      </c>
      <c r="AT451" s="44">
        <f t="shared" si="815"/>
        <v>718.3907916666667</v>
      </c>
      <c r="AU451" s="44">
        <f t="shared" si="815"/>
        <v>718.3907916666667</v>
      </c>
      <c r="AV451" s="44">
        <f t="shared" si="815"/>
        <v>718.3907916666667</v>
      </c>
      <c r="AW451" s="44">
        <f t="shared" si="815"/>
        <v>718.3907916666667</v>
      </c>
      <c r="AX451" s="44">
        <f t="shared" si="815"/>
        <v>718.3907916666667</v>
      </c>
      <c r="AY451" s="44">
        <f t="shared" si="815"/>
        <v>718.3907916666667</v>
      </c>
      <c r="AZ451" s="44">
        <f t="shared" si="815"/>
        <v>718.3907916666667</v>
      </c>
      <c r="BA451" s="44">
        <f t="shared" si="815"/>
        <v>718.3907916666667</v>
      </c>
      <c r="BB451" s="44">
        <f t="shared" si="815"/>
        <v>718.3907916666667</v>
      </c>
      <c r="BC451" s="44">
        <f t="shared" si="776"/>
        <v>48850.573833333336</v>
      </c>
      <c r="BD451" s="146">
        <f t="shared" si="777"/>
        <v>123563.21616666668</v>
      </c>
    </row>
    <row r="452" spans="1:56" outlineLevel="1" x14ac:dyDescent="0.25">
      <c r="A452" s="34">
        <v>41022</v>
      </c>
      <c r="B452" s="35" t="s">
        <v>654</v>
      </c>
      <c r="C452" s="35" t="s">
        <v>261</v>
      </c>
      <c r="D452" s="38">
        <v>18258.62</v>
      </c>
      <c r="E452" s="42"/>
      <c r="F452" s="42"/>
      <c r="G452" s="42"/>
      <c r="H452" s="38"/>
      <c r="I452" s="38"/>
      <c r="J452" s="38"/>
      <c r="K452" s="38">
        <v>608.62066666666669</v>
      </c>
      <c r="L452" s="38">
        <v>1521.5516666666667</v>
      </c>
      <c r="M452" s="38">
        <f t="shared" si="797"/>
        <v>2434.4826666666668</v>
      </c>
      <c r="N452" s="40">
        <v>17345.688999999998</v>
      </c>
      <c r="O452" s="41">
        <v>76.077583333333337</v>
      </c>
      <c r="P452" s="40">
        <v>76.077583333333337</v>
      </c>
      <c r="Q452" s="40">
        <v>76.077583333333337</v>
      </c>
      <c r="R452" s="40">
        <v>76.077583333333337</v>
      </c>
      <c r="S452" s="40">
        <v>76.077583333333337</v>
      </c>
      <c r="T452" s="40">
        <v>76.077583333333337</v>
      </c>
      <c r="U452" s="40">
        <v>76.077583333333337</v>
      </c>
      <c r="V452" s="40">
        <v>76.077583333333337</v>
      </c>
      <c r="W452" s="40">
        <v>76.077583333333337</v>
      </c>
      <c r="X452" s="40">
        <v>76.077583333333337</v>
      </c>
      <c r="Y452" s="40">
        <v>76.077583333333337</v>
      </c>
      <c r="Z452" s="40">
        <v>76.077583333333337</v>
      </c>
      <c r="AA452" s="42">
        <v>3347.4136666666668</v>
      </c>
      <c r="AB452" s="42">
        <v>14911.206333333332</v>
      </c>
      <c r="AC452" s="40">
        <f>+($D$452*5%)/12</f>
        <v>76.077583333333337</v>
      </c>
      <c r="AD452" s="40">
        <f t="shared" ref="AD452:AN452" si="816">+($D$452*5%)/12</f>
        <v>76.077583333333337</v>
      </c>
      <c r="AE452" s="40">
        <f t="shared" si="816"/>
        <v>76.077583333333337</v>
      </c>
      <c r="AF452" s="40">
        <f t="shared" si="816"/>
        <v>76.077583333333337</v>
      </c>
      <c r="AG452" s="40">
        <f t="shared" si="816"/>
        <v>76.077583333333337</v>
      </c>
      <c r="AH452" s="40">
        <f t="shared" si="816"/>
        <v>76.077583333333337</v>
      </c>
      <c r="AI452" s="40">
        <f t="shared" si="816"/>
        <v>76.077583333333337</v>
      </c>
      <c r="AJ452" s="40">
        <f t="shared" si="816"/>
        <v>76.077583333333337</v>
      </c>
      <c r="AK452" s="40">
        <f t="shared" si="816"/>
        <v>76.077583333333337</v>
      </c>
      <c r="AL452" s="40">
        <f t="shared" si="816"/>
        <v>76.077583333333337</v>
      </c>
      <c r="AM452" s="40">
        <f t="shared" si="816"/>
        <v>76.077583333333337</v>
      </c>
      <c r="AN452" s="40">
        <f t="shared" si="816"/>
        <v>76.077583333333337</v>
      </c>
      <c r="AO452" s="44">
        <f t="shared" si="789"/>
        <v>4260.3446666666669</v>
      </c>
      <c r="AP452" s="44">
        <f t="shared" si="772"/>
        <v>13998.275333333331</v>
      </c>
      <c r="AQ452" s="44">
        <f>+($D$452*5%)/12</f>
        <v>76.077583333333337</v>
      </c>
      <c r="AR452" s="44">
        <f t="shared" ref="AR452:BB452" si="817">+($D$452*5%)/12</f>
        <v>76.077583333333337</v>
      </c>
      <c r="AS452" s="44">
        <f t="shared" si="817"/>
        <v>76.077583333333337</v>
      </c>
      <c r="AT452" s="44">
        <f t="shared" si="817"/>
        <v>76.077583333333337</v>
      </c>
      <c r="AU452" s="44">
        <f t="shared" si="817"/>
        <v>76.077583333333337</v>
      </c>
      <c r="AV452" s="44">
        <f t="shared" si="817"/>
        <v>76.077583333333337</v>
      </c>
      <c r="AW452" s="44">
        <f t="shared" si="817"/>
        <v>76.077583333333337</v>
      </c>
      <c r="AX452" s="44">
        <f t="shared" si="817"/>
        <v>76.077583333333337</v>
      </c>
      <c r="AY452" s="44">
        <f t="shared" si="817"/>
        <v>76.077583333333337</v>
      </c>
      <c r="AZ452" s="44">
        <f t="shared" si="817"/>
        <v>76.077583333333337</v>
      </c>
      <c r="BA452" s="44">
        <f t="shared" si="817"/>
        <v>76.077583333333337</v>
      </c>
      <c r="BB452" s="44">
        <f t="shared" si="817"/>
        <v>76.077583333333337</v>
      </c>
      <c r="BC452" s="44">
        <f t="shared" si="776"/>
        <v>5173.2756666666664</v>
      </c>
      <c r="BD452" s="146">
        <f t="shared" si="777"/>
        <v>13085.344333333333</v>
      </c>
    </row>
    <row r="453" spans="1:56" outlineLevel="1" x14ac:dyDescent="0.25">
      <c r="A453" s="34">
        <v>41058</v>
      </c>
      <c r="B453" s="35" t="s">
        <v>655</v>
      </c>
      <c r="C453" s="36" t="s">
        <v>650</v>
      </c>
      <c r="D453" s="38">
        <v>82305.17</v>
      </c>
      <c r="E453" s="42"/>
      <c r="F453" s="42"/>
      <c r="G453" s="42"/>
      <c r="H453" s="38"/>
      <c r="I453" s="38"/>
      <c r="J453" s="38"/>
      <c r="K453" s="38">
        <v>2400.5674583333334</v>
      </c>
      <c r="L453" s="38">
        <v>6515.8259583333347</v>
      </c>
      <c r="M453" s="38">
        <f t="shared" si="797"/>
        <v>10631.084458333335</v>
      </c>
      <c r="N453" s="40">
        <v>78189.911500000002</v>
      </c>
      <c r="O453" s="41">
        <v>342.93820833333331</v>
      </c>
      <c r="P453" s="40">
        <v>342.93820833333331</v>
      </c>
      <c r="Q453" s="40">
        <v>342.93820833333331</v>
      </c>
      <c r="R453" s="40">
        <v>342.93820833333331</v>
      </c>
      <c r="S453" s="40">
        <v>342.93820833333331</v>
      </c>
      <c r="T453" s="40">
        <v>342.93820833333331</v>
      </c>
      <c r="U453" s="40">
        <v>342.93820833333331</v>
      </c>
      <c r="V453" s="40">
        <v>342.93820833333331</v>
      </c>
      <c r="W453" s="40">
        <v>342.93820833333331</v>
      </c>
      <c r="X453" s="40">
        <v>342.93820833333331</v>
      </c>
      <c r="Y453" s="40">
        <v>342.93820833333331</v>
      </c>
      <c r="Z453" s="40">
        <v>342.93820833333331</v>
      </c>
      <c r="AA453" s="42">
        <v>14746.342958333335</v>
      </c>
      <c r="AB453" s="42">
        <v>67558.827041666664</v>
      </c>
      <c r="AC453" s="40">
        <f>+($D$453*5%)/12</f>
        <v>342.93820833333331</v>
      </c>
      <c r="AD453" s="40">
        <f t="shared" ref="AD453:AN453" si="818">+($D$453*5%)/12</f>
        <v>342.93820833333331</v>
      </c>
      <c r="AE453" s="40">
        <f t="shared" si="818"/>
        <v>342.93820833333331</v>
      </c>
      <c r="AF453" s="40">
        <f t="shared" si="818"/>
        <v>342.93820833333331</v>
      </c>
      <c r="AG453" s="40">
        <f t="shared" si="818"/>
        <v>342.93820833333331</v>
      </c>
      <c r="AH453" s="40">
        <f t="shared" si="818"/>
        <v>342.93820833333331</v>
      </c>
      <c r="AI453" s="40">
        <f t="shared" si="818"/>
        <v>342.93820833333331</v>
      </c>
      <c r="AJ453" s="40">
        <f t="shared" si="818"/>
        <v>342.93820833333331</v>
      </c>
      <c r="AK453" s="40">
        <f t="shared" si="818"/>
        <v>342.93820833333331</v>
      </c>
      <c r="AL453" s="40">
        <f t="shared" si="818"/>
        <v>342.93820833333331</v>
      </c>
      <c r="AM453" s="40">
        <f t="shared" si="818"/>
        <v>342.93820833333331</v>
      </c>
      <c r="AN453" s="40">
        <f t="shared" si="818"/>
        <v>342.93820833333331</v>
      </c>
      <c r="AO453" s="44">
        <f t="shared" si="789"/>
        <v>18861.601458333334</v>
      </c>
      <c r="AP453" s="44">
        <f t="shared" si="772"/>
        <v>63443.568541666667</v>
      </c>
      <c r="AQ453" s="44">
        <f>+($D$453*5%)/12</f>
        <v>342.93820833333331</v>
      </c>
      <c r="AR453" s="44">
        <f t="shared" ref="AR453:BB453" si="819">+($D$453*5%)/12</f>
        <v>342.93820833333331</v>
      </c>
      <c r="AS453" s="44">
        <f t="shared" si="819"/>
        <v>342.93820833333331</v>
      </c>
      <c r="AT453" s="44">
        <f t="shared" si="819"/>
        <v>342.93820833333331</v>
      </c>
      <c r="AU453" s="44">
        <f t="shared" si="819"/>
        <v>342.93820833333331</v>
      </c>
      <c r="AV453" s="44">
        <f t="shared" si="819"/>
        <v>342.93820833333331</v>
      </c>
      <c r="AW453" s="44">
        <f t="shared" si="819"/>
        <v>342.93820833333331</v>
      </c>
      <c r="AX453" s="44">
        <f t="shared" si="819"/>
        <v>342.93820833333331</v>
      </c>
      <c r="AY453" s="44">
        <f t="shared" si="819"/>
        <v>342.93820833333331</v>
      </c>
      <c r="AZ453" s="44">
        <f t="shared" si="819"/>
        <v>342.93820833333331</v>
      </c>
      <c r="BA453" s="44">
        <f t="shared" si="819"/>
        <v>342.93820833333331</v>
      </c>
      <c r="BB453" s="44">
        <f t="shared" si="819"/>
        <v>342.93820833333331</v>
      </c>
      <c r="BC453" s="44">
        <f t="shared" si="776"/>
        <v>22976.859958333334</v>
      </c>
      <c r="BD453" s="146">
        <f t="shared" si="777"/>
        <v>59328.310041666664</v>
      </c>
    </row>
    <row r="454" spans="1:56" outlineLevel="1" x14ac:dyDescent="0.25">
      <c r="A454" s="34">
        <v>41059</v>
      </c>
      <c r="B454" s="35" t="s">
        <v>656</v>
      </c>
      <c r="C454" s="36" t="s">
        <v>650</v>
      </c>
      <c r="D454" s="38">
        <v>387931.04</v>
      </c>
      <c r="E454" s="42"/>
      <c r="F454" s="42"/>
      <c r="G454" s="42"/>
      <c r="H454" s="38"/>
      <c r="I454" s="38"/>
      <c r="J454" s="38"/>
      <c r="K454" s="38">
        <v>11314.655333333332</v>
      </c>
      <c r="L454" s="38">
        <v>30711.207333333336</v>
      </c>
      <c r="M454" s="38">
        <f t="shared" si="797"/>
        <v>50107.759333333335</v>
      </c>
      <c r="N454" s="40">
        <v>368534.48799999995</v>
      </c>
      <c r="O454" s="41">
        <v>1616.3793333333333</v>
      </c>
      <c r="P454" s="40">
        <v>1616.3793333333333</v>
      </c>
      <c r="Q454" s="40">
        <v>1616.3793333333333</v>
      </c>
      <c r="R454" s="40">
        <v>1616.3793333333333</v>
      </c>
      <c r="S454" s="40">
        <v>1616.3793333333333</v>
      </c>
      <c r="T454" s="40">
        <v>1616.3793333333333</v>
      </c>
      <c r="U454" s="40">
        <v>1616.3793333333333</v>
      </c>
      <c r="V454" s="40">
        <v>1616.3793333333333</v>
      </c>
      <c r="W454" s="40">
        <v>1616.3793333333333</v>
      </c>
      <c r="X454" s="40">
        <v>1616.3793333333333</v>
      </c>
      <c r="Y454" s="40">
        <v>1616.3793333333333</v>
      </c>
      <c r="Z454" s="40">
        <v>1616.3793333333333</v>
      </c>
      <c r="AA454" s="42">
        <v>69504.311333333346</v>
      </c>
      <c r="AB454" s="42">
        <v>318426.72866666666</v>
      </c>
      <c r="AC454" s="40">
        <f>+($D$454*5%)/12</f>
        <v>1616.3793333333333</v>
      </c>
      <c r="AD454" s="40">
        <f t="shared" ref="AD454:AN454" si="820">+($D$454*5%)/12</f>
        <v>1616.3793333333333</v>
      </c>
      <c r="AE454" s="40">
        <f t="shared" si="820"/>
        <v>1616.3793333333333</v>
      </c>
      <c r="AF454" s="40">
        <f t="shared" si="820"/>
        <v>1616.3793333333333</v>
      </c>
      <c r="AG454" s="40">
        <f t="shared" si="820"/>
        <v>1616.3793333333333</v>
      </c>
      <c r="AH454" s="40">
        <f t="shared" si="820"/>
        <v>1616.3793333333333</v>
      </c>
      <c r="AI454" s="40">
        <f t="shared" si="820"/>
        <v>1616.3793333333333</v>
      </c>
      <c r="AJ454" s="40">
        <f t="shared" si="820"/>
        <v>1616.3793333333333</v>
      </c>
      <c r="AK454" s="40">
        <f t="shared" si="820"/>
        <v>1616.3793333333333</v>
      </c>
      <c r="AL454" s="40">
        <f t="shared" si="820"/>
        <v>1616.3793333333333</v>
      </c>
      <c r="AM454" s="40">
        <f t="shared" si="820"/>
        <v>1616.3793333333333</v>
      </c>
      <c r="AN454" s="40">
        <f t="shared" si="820"/>
        <v>1616.3793333333333</v>
      </c>
      <c r="AO454" s="44">
        <f t="shared" si="789"/>
        <v>88900.863333333342</v>
      </c>
      <c r="AP454" s="44">
        <f t="shared" si="772"/>
        <v>299030.17666666664</v>
      </c>
      <c r="AQ454" s="44">
        <f>+($D$454*5%)/12</f>
        <v>1616.3793333333333</v>
      </c>
      <c r="AR454" s="44">
        <f t="shared" ref="AR454:BB454" si="821">+($D$454*5%)/12</f>
        <v>1616.3793333333333</v>
      </c>
      <c r="AS454" s="44">
        <f t="shared" si="821"/>
        <v>1616.3793333333333</v>
      </c>
      <c r="AT454" s="44">
        <f t="shared" si="821"/>
        <v>1616.3793333333333</v>
      </c>
      <c r="AU454" s="44">
        <f t="shared" si="821"/>
        <v>1616.3793333333333</v>
      </c>
      <c r="AV454" s="44">
        <f t="shared" si="821"/>
        <v>1616.3793333333333</v>
      </c>
      <c r="AW454" s="44">
        <f t="shared" si="821"/>
        <v>1616.3793333333333</v>
      </c>
      <c r="AX454" s="44">
        <f t="shared" si="821"/>
        <v>1616.3793333333333</v>
      </c>
      <c r="AY454" s="44">
        <f t="shared" si="821"/>
        <v>1616.3793333333333</v>
      </c>
      <c r="AZ454" s="44">
        <f t="shared" si="821"/>
        <v>1616.3793333333333</v>
      </c>
      <c r="BA454" s="44">
        <f t="shared" si="821"/>
        <v>1616.3793333333333</v>
      </c>
      <c r="BB454" s="44">
        <f t="shared" si="821"/>
        <v>1616.3793333333333</v>
      </c>
      <c r="BC454" s="44">
        <f t="shared" si="776"/>
        <v>108297.41533333334</v>
      </c>
      <c r="BD454" s="146">
        <f t="shared" si="777"/>
        <v>279633.62466666661</v>
      </c>
    </row>
    <row r="455" spans="1:56" outlineLevel="1" x14ac:dyDescent="0.25">
      <c r="A455" s="34">
        <v>41055</v>
      </c>
      <c r="B455" s="35" t="s">
        <v>657</v>
      </c>
      <c r="C455" s="36" t="s">
        <v>650</v>
      </c>
      <c r="D455" s="38">
        <v>129310.34</v>
      </c>
      <c r="E455" s="42"/>
      <c r="F455" s="42"/>
      <c r="G455" s="42"/>
      <c r="H455" s="38"/>
      <c r="I455" s="38"/>
      <c r="J455" s="38"/>
      <c r="K455" s="38">
        <v>3771.5515833333338</v>
      </c>
      <c r="L455" s="38">
        <v>10237.068583333334</v>
      </c>
      <c r="M455" s="38">
        <f t="shared" si="797"/>
        <v>16702.585583333333</v>
      </c>
      <c r="N455" s="40">
        <v>122844.823</v>
      </c>
      <c r="O455" s="41">
        <v>538.79308333333336</v>
      </c>
      <c r="P455" s="40">
        <v>538.79308333333336</v>
      </c>
      <c r="Q455" s="40">
        <v>538.79308333333336</v>
      </c>
      <c r="R455" s="40">
        <v>538.79308333333336</v>
      </c>
      <c r="S455" s="40">
        <v>538.79308333333336</v>
      </c>
      <c r="T455" s="40">
        <v>538.79308333333336</v>
      </c>
      <c r="U455" s="40">
        <v>538.79308333333336</v>
      </c>
      <c r="V455" s="40">
        <v>538.79308333333336</v>
      </c>
      <c r="W455" s="40">
        <v>538.79308333333336</v>
      </c>
      <c r="X455" s="40">
        <v>538.79308333333336</v>
      </c>
      <c r="Y455" s="40">
        <v>538.79308333333336</v>
      </c>
      <c r="Z455" s="40">
        <v>538.79308333333336</v>
      </c>
      <c r="AA455" s="42">
        <v>23168.102583333333</v>
      </c>
      <c r="AB455" s="42">
        <v>106142.23741666667</v>
      </c>
      <c r="AC455" s="40">
        <f>+($D$455*5%)/12</f>
        <v>538.79308333333336</v>
      </c>
      <c r="AD455" s="40">
        <f t="shared" ref="AD455:AN455" si="822">+($D$455*5%)/12</f>
        <v>538.79308333333336</v>
      </c>
      <c r="AE455" s="40">
        <f t="shared" si="822"/>
        <v>538.79308333333336</v>
      </c>
      <c r="AF455" s="40">
        <f t="shared" si="822"/>
        <v>538.79308333333336</v>
      </c>
      <c r="AG455" s="40">
        <f t="shared" si="822"/>
        <v>538.79308333333336</v>
      </c>
      <c r="AH455" s="40">
        <f t="shared" si="822"/>
        <v>538.79308333333336</v>
      </c>
      <c r="AI455" s="40">
        <f t="shared" si="822"/>
        <v>538.79308333333336</v>
      </c>
      <c r="AJ455" s="40">
        <f t="shared" si="822"/>
        <v>538.79308333333336</v>
      </c>
      <c r="AK455" s="40">
        <f t="shared" si="822"/>
        <v>538.79308333333336</v>
      </c>
      <c r="AL455" s="40">
        <f t="shared" si="822"/>
        <v>538.79308333333336</v>
      </c>
      <c r="AM455" s="40">
        <f t="shared" si="822"/>
        <v>538.79308333333336</v>
      </c>
      <c r="AN455" s="40">
        <f t="shared" si="822"/>
        <v>538.79308333333336</v>
      </c>
      <c r="AO455" s="44">
        <f t="shared" si="789"/>
        <v>29633.619583333333</v>
      </c>
      <c r="AP455" s="44">
        <f t="shared" si="772"/>
        <v>99676.720416666663</v>
      </c>
      <c r="AQ455" s="44">
        <f>+($D$455*5%)/12</f>
        <v>538.79308333333336</v>
      </c>
      <c r="AR455" s="44">
        <f t="shared" ref="AR455:BB455" si="823">+($D$455*5%)/12</f>
        <v>538.79308333333336</v>
      </c>
      <c r="AS455" s="44">
        <f t="shared" si="823"/>
        <v>538.79308333333336</v>
      </c>
      <c r="AT455" s="44">
        <f t="shared" si="823"/>
        <v>538.79308333333336</v>
      </c>
      <c r="AU455" s="44">
        <f t="shared" si="823"/>
        <v>538.79308333333336</v>
      </c>
      <c r="AV455" s="44">
        <f t="shared" si="823"/>
        <v>538.79308333333336</v>
      </c>
      <c r="AW455" s="44">
        <f t="shared" si="823"/>
        <v>538.79308333333336</v>
      </c>
      <c r="AX455" s="44">
        <f t="shared" si="823"/>
        <v>538.79308333333336</v>
      </c>
      <c r="AY455" s="44">
        <f t="shared" si="823"/>
        <v>538.79308333333336</v>
      </c>
      <c r="AZ455" s="44">
        <f t="shared" si="823"/>
        <v>538.79308333333336</v>
      </c>
      <c r="BA455" s="44">
        <f t="shared" si="823"/>
        <v>538.79308333333336</v>
      </c>
      <c r="BB455" s="44">
        <f t="shared" si="823"/>
        <v>538.79308333333336</v>
      </c>
      <c r="BC455" s="44">
        <f t="shared" si="776"/>
        <v>36099.136583333333</v>
      </c>
      <c r="BD455" s="146">
        <f t="shared" si="777"/>
        <v>93211.203416666656</v>
      </c>
    </row>
    <row r="456" spans="1:56" outlineLevel="1" x14ac:dyDescent="0.25">
      <c r="A456" s="34">
        <v>41090</v>
      </c>
      <c r="B456" s="35" t="s">
        <v>369</v>
      </c>
      <c r="C456" s="36" t="s">
        <v>650</v>
      </c>
      <c r="D456" s="38">
        <v>172413.79</v>
      </c>
      <c r="E456" s="42"/>
      <c r="F456" s="42"/>
      <c r="G456" s="42"/>
      <c r="H456" s="38"/>
      <c r="I456" s="38"/>
      <c r="J456" s="38"/>
      <c r="K456" s="38">
        <v>4310.3447500000002</v>
      </c>
      <c r="L456" s="38">
        <v>12931.034250000001</v>
      </c>
      <c r="M456" s="38">
        <f t="shared" si="797"/>
        <v>21551.723750000001</v>
      </c>
      <c r="N456" s="40">
        <v>163793.1005</v>
      </c>
      <c r="O456" s="41">
        <v>718.3907916666667</v>
      </c>
      <c r="P456" s="40">
        <v>718.3907916666667</v>
      </c>
      <c r="Q456" s="40">
        <v>718.3907916666667</v>
      </c>
      <c r="R456" s="40">
        <v>718.3907916666667</v>
      </c>
      <c r="S456" s="40">
        <v>718.3907916666667</v>
      </c>
      <c r="T456" s="40">
        <v>718.3907916666667</v>
      </c>
      <c r="U456" s="40">
        <v>718.3907916666667</v>
      </c>
      <c r="V456" s="40">
        <v>718.3907916666667</v>
      </c>
      <c r="W456" s="40">
        <v>718.3907916666667</v>
      </c>
      <c r="X456" s="40">
        <v>718.3907916666667</v>
      </c>
      <c r="Y456" s="40">
        <v>718.3907916666667</v>
      </c>
      <c r="Z456" s="40">
        <v>718.3907916666667</v>
      </c>
      <c r="AA456" s="42">
        <v>30172.413250000001</v>
      </c>
      <c r="AB456" s="42">
        <v>142241.37675</v>
      </c>
      <c r="AC456" s="40">
        <f>+($D$456*5%)/12</f>
        <v>718.3907916666667</v>
      </c>
      <c r="AD456" s="40">
        <f t="shared" ref="AD456:AN456" si="824">+($D$456*5%)/12</f>
        <v>718.3907916666667</v>
      </c>
      <c r="AE456" s="40">
        <f t="shared" si="824"/>
        <v>718.3907916666667</v>
      </c>
      <c r="AF456" s="40">
        <f t="shared" si="824"/>
        <v>718.3907916666667</v>
      </c>
      <c r="AG456" s="40">
        <f t="shared" si="824"/>
        <v>718.3907916666667</v>
      </c>
      <c r="AH456" s="40">
        <f t="shared" si="824"/>
        <v>718.3907916666667</v>
      </c>
      <c r="AI456" s="40">
        <f t="shared" si="824"/>
        <v>718.3907916666667</v>
      </c>
      <c r="AJ456" s="40">
        <f t="shared" si="824"/>
        <v>718.3907916666667</v>
      </c>
      <c r="AK456" s="40">
        <f t="shared" si="824"/>
        <v>718.3907916666667</v>
      </c>
      <c r="AL456" s="40">
        <f t="shared" si="824"/>
        <v>718.3907916666667</v>
      </c>
      <c r="AM456" s="40">
        <f t="shared" si="824"/>
        <v>718.3907916666667</v>
      </c>
      <c r="AN456" s="40">
        <f t="shared" si="824"/>
        <v>718.3907916666667</v>
      </c>
      <c r="AO456" s="44">
        <f t="shared" si="789"/>
        <v>38793.102750000005</v>
      </c>
      <c r="AP456" s="44">
        <f t="shared" si="772"/>
        <v>133620.68725000002</v>
      </c>
      <c r="AQ456" s="44">
        <f>+($D$456*5%)/12</f>
        <v>718.3907916666667</v>
      </c>
      <c r="AR456" s="44">
        <f t="shared" ref="AR456:BB456" si="825">+($D$456*5%)/12</f>
        <v>718.3907916666667</v>
      </c>
      <c r="AS456" s="44">
        <f t="shared" si="825"/>
        <v>718.3907916666667</v>
      </c>
      <c r="AT456" s="44">
        <f t="shared" si="825"/>
        <v>718.3907916666667</v>
      </c>
      <c r="AU456" s="44">
        <f t="shared" si="825"/>
        <v>718.3907916666667</v>
      </c>
      <c r="AV456" s="44">
        <f t="shared" si="825"/>
        <v>718.3907916666667</v>
      </c>
      <c r="AW456" s="44">
        <f t="shared" si="825"/>
        <v>718.3907916666667</v>
      </c>
      <c r="AX456" s="44">
        <f t="shared" si="825"/>
        <v>718.3907916666667</v>
      </c>
      <c r="AY456" s="44">
        <f t="shared" si="825"/>
        <v>718.3907916666667</v>
      </c>
      <c r="AZ456" s="44">
        <f t="shared" si="825"/>
        <v>718.3907916666667</v>
      </c>
      <c r="BA456" s="44">
        <f t="shared" si="825"/>
        <v>718.3907916666667</v>
      </c>
      <c r="BB456" s="44">
        <f t="shared" si="825"/>
        <v>718.3907916666667</v>
      </c>
      <c r="BC456" s="44">
        <f t="shared" si="776"/>
        <v>47413.792250000006</v>
      </c>
      <c r="BD456" s="146">
        <f t="shared" si="777"/>
        <v>124999.99775000001</v>
      </c>
    </row>
    <row r="457" spans="1:56" outlineLevel="1" x14ac:dyDescent="0.25">
      <c r="A457" s="34">
        <v>41103</v>
      </c>
      <c r="B457" s="35" t="s">
        <v>658</v>
      </c>
      <c r="C457" s="36" t="s">
        <v>650</v>
      </c>
      <c r="D457" s="38">
        <v>20000</v>
      </c>
      <c r="E457" s="42"/>
      <c r="F457" s="42"/>
      <c r="G457" s="42"/>
      <c r="H457" s="38"/>
      <c r="I457" s="38"/>
      <c r="J457" s="38"/>
      <c r="K457" s="38">
        <v>416.66666666666663</v>
      </c>
      <c r="L457" s="38">
        <v>1416.6666666666667</v>
      </c>
      <c r="M457" s="38">
        <f t="shared" si="797"/>
        <v>2416.666666666667</v>
      </c>
      <c r="N457" s="40">
        <v>19000</v>
      </c>
      <c r="O457" s="41">
        <v>83.333333333333329</v>
      </c>
      <c r="P457" s="40">
        <v>83.333333333333329</v>
      </c>
      <c r="Q457" s="40">
        <v>83.333333333333329</v>
      </c>
      <c r="R457" s="40">
        <v>83.333333333333329</v>
      </c>
      <c r="S457" s="40">
        <v>83.333333333333329</v>
      </c>
      <c r="T457" s="40">
        <v>83.333333333333329</v>
      </c>
      <c r="U457" s="40">
        <v>83.333333333333329</v>
      </c>
      <c r="V457" s="40">
        <v>83.333333333333329</v>
      </c>
      <c r="W457" s="40">
        <v>83.333333333333329</v>
      </c>
      <c r="X457" s="40">
        <v>83.333333333333329</v>
      </c>
      <c r="Y457" s="40">
        <v>83.333333333333329</v>
      </c>
      <c r="Z457" s="40">
        <v>83.333333333333329</v>
      </c>
      <c r="AA457" s="42">
        <v>3416.666666666667</v>
      </c>
      <c r="AB457" s="42">
        <v>16583.333333333332</v>
      </c>
      <c r="AC457" s="40">
        <f>+($D$457*5%)/12</f>
        <v>83.333333333333329</v>
      </c>
      <c r="AD457" s="40">
        <f t="shared" ref="AD457:AN457" si="826">+($D$457*5%)/12</f>
        <v>83.333333333333329</v>
      </c>
      <c r="AE457" s="40">
        <f t="shared" si="826"/>
        <v>83.333333333333329</v>
      </c>
      <c r="AF457" s="40">
        <f t="shared" si="826"/>
        <v>83.333333333333329</v>
      </c>
      <c r="AG457" s="40">
        <f t="shared" si="826"/>
        <v>83.333333333333329</v>
      </c>
      <c r="AH457" s="40">
        <f t="shared" si="826"/>
        <v>83.333333333333329</v>
      </c>
      <c r="AI457" s="40">
        <f t="shared" si="826"/>
        <v>83.333333333333329</v>
      </c>
      <c r="AJ457" s="40">
        <f t="shared" si="826"/>
        <v>83.333333333333329</v>
      </c>
      <c r="AK457" s="40">
        <f t="shared" si="826"/>
        <v>83.333333333333329</v>
      </c>
      <c r="AL457" s="40">
        <f t="shared" si="826"/>
        <v>83.333333333333329</v>
      </c>
      <c r="AM457" s="40">
        <f t="shared" si="826"/>
        <v>83.333333333333329</v>
      </c>
      <c r="AN457" s="40">
        <f t="shared" si="826"/>
        <v>83.333333333333329</v>
      </c>
      <c r="AO457" s="44">
        <f t="shared" si="789"/>
        <v>4416.666666666667</v>
      </c>
      <c r="AP457" s="44">
        <f t="shared" si="772"/>
        <v>15583.333333333332</v>
      </c>
      <c r="AQ457" s="44">
        <f>+($D$457*5%)/12</f>
        <v>83.333333333333329</v>
      </c>
      <c r="AR457" s="44">
        <f t="shared" ref="AR457:BB457" si="827">+($D$457*5%)/12</f>
        <v>83.333333333333329</v>
      </c>
      <c r="AS457" s="44">
        <f t="shared" si="827"/>
        <v>83.333333333333329</v>
      </c>
      <c r="AT457" s="44">
        <f t="shared" si="827"/>
        <v>83.333333333333329</v>
      </c>
      <c r="AU457" s="44">
        <f t="shared" si="827"/>
        <v>83.333333333333329</v>
      </c>
      <c r="AV457" s="44">
        <f t="shared" si="827"/>
        <v>83.333333333333329</v>
      </c>
      <c r="AW457" s="44">
        <f t="shared" si="827"/>
        <v>83.333333333333329</v>
      </c>
      <c r="AX457" s="44">
        <f t="shared" si="827"/>
        <v>83.333333333333329</v>
      </c>
      <c r="AY457" s="44">
        <f t="shared" si="827"/>
        <v>83.333333333333329</v>
      </c>
      <c r="AZ457" s="44">
        <f t="shared" si="827"/>
        <v>83.333333333333329</v>
      </c>
      <c r="BA457" s="44">
        <f t="shared" si="827"/>
        <v>83.333333333333329</v>
      </c>
      <c r="BB457" s="44">
        <f t="shared" si="827"/>
        <v>83.333333333333329</v>
      </c>
      <c r="BC457" s="44">
        <f t="shared" si="776"/>
        <v>5416.666666666667</v>
      </c>
      <c r="BD457" s="146">
        <f t="shared" si="777"/>
        <v>14583.333333333332</v>
      </c>
    </row>
    <row r="458" spans="1:56" outlineLevel="1" x14ac:dyDescent="0.25">
      <c r="A458" s="34">
        <v>41150</v>
      </c>
      <c r="B458" s="35" t="s">
        <v>659</v>
      </c>
      <c r="C458" s="35" t="s">
        <v>660</v>
      </c>
      <c r="D458" s="42">
        <v>20659</v>
      </c>
      <c r="E458" s="42"/>
      <c r="F458" s="42"/>
      <c r="G458" s="42"/>
      <c r="H458" s="38"/>
      <c r="I458" s="38"/>
      <c r="J458" s="38"/>
      <c r="K458" s="38">
        <v>344.31666666666666</v>
      </c>
      <c r="L458" s="38">
        <v>1377.2666666666667</v>
      </c>
      <c r="M458" s="38">
        <f t="shared" si="797"/>
        <v>2410.2166666666667</v>
      </c>
      <c r="N458" s="40">
        <v>19626.05</v>
      </c>
      <c r="O458" s="41">
        <v>86.079166666666666</v>
      </c>
      <c r="P458" s="40">
        <v>86.079166666666666</v>
      </c>
      <c r="Q458" s="40">
        <v>86.079166666666666</v>
      </c>
      <c r="R458" s="40">
        <v>86.079166666666666</v>
      </c>
      <c r="S458" s="40">
        <v>86.079166666666666</v>
      </c>
      <c r="T458" s="40">
        <v>86.079166666666666</v>
      </c>
      <c r="U458" s="40">
        <v>86.079166666666666</v>
      </c>
      <c r="V458" s="40">
        <v>86.079166666666666</v>
      </c>
      <c r="W458" s="40">
        <v>86.079166666666666</v>
      </c>
      <c r="X458" s="40">
        <v>86.079166666666666</v>
      </c>
      <c r="Y458" s="40">
        <v>86.079166666666666</v>
      </c>
      <c r="Z458" s="40">
        <v>86.079166666666666</v>
      </c>
      <c r="AA458" s="42">
        <v>3443.166666666667</v>
      </c>
      <c r="AB458" s="42">
        <v>17215.833333333332</v>
      </c>
      <c r="AC458" s="40">
        <f>+($D$458*5%)/12</f>
        <v>86.079166666666666</v>
      </c>
      <c r="AD458" s="40">
        <f t="shared" ref="AD458:AN458" si="828">+($D$458*5%)/12</f>
        <v>86.079166666666666</v>
      </c>
      <c r="AE458" s="40">
        <f t="shared" si="828"/>
        <v>86.079166666666666</v>
      </c>
      <c r="AF458" s="40">
        <f t="shared" si="828"/>
        <v>86.079166666666666</v>
      </c>
      <c r="AG458" s="40">
        <f t="shared" si="828"/>
        <v>86.079166666666666</v>
      </c>
      <c r="AH458" s="40">
        <f t="shared" si="828"/>
        <v>86.079166666666666</v>
      </c>
      <c r="AI458" s="40">
        <f t="shared" si="828"/>
        <v>86.079166666666666</v>
      </c>
      <c r="AJ458" s="40">
        <f t="shared" si="828"/>
        <v>86.079166666666666</v>
      </c>
      <c r="AK458" s="40">
        <f t="shared" si="828"/>
        <v>86.079166666666666</v>
      </c>
      <c r="AL458" s="40">
        <f t="shared" si="828"/>
        <v>86.079166666666666</v>
      </c>
      <c r="AM458" s="40">
        <f t="shared" si="828"/>
        <v>86.079166666666666</v>
      </c>
      <c r="AN458" s="40">
        <f t="shared" si="828"/>
        <v>86.079166666666666</v>
      </c>
      <c r="AO458" s="44">
        <f t="shared" si="789"/>
        <v>4476.1166666666668</v>
      </c>
      <c r="AP458" s="44">
        <f t="shared" si="772"/>
        <v>16182.883333333333</v>
      </c>
      <c r="AQ458" s="44">
        <f>+($D$458*5%)/12</f>
        <v>86.079166666666666</v>
      </c>
      <c r="AR458" s="44">
        <f t="shared" ref="AR458:BB458" si="829">+($D$458*5%)/12</f>
        <v>86.079166666666666</v>
      </c>
      <c r="AS458" s="44">
        <f t="shared" si="829"/>
        <v>86.079166666666666</v>
      </c>
      <c r="AT458" s="44">
        <f t="shared" si="829"/>
        <v>86.079166666666666</v>
      </c>
      <c r="AU458" s="44">
        <f t="shared" si="829"/>
        <v>86.079166666666666</v>
      </c>
      <c r="AV458" s="44">
        <f t="shared" si="829"/>
        <v>86.079166666666666</v>
      </c>
      <c r="AW458" s="44">
        <f t="shared" si="829"/>
        <v>86.079166666666666</v>
      </c>
      <c r="AX458" s="44">
        <f t="shared" si="829"/>
        <v>86.079166666666666</v>
      </c>
      <c r="AY458" s="44">
        <f t="shared" si="829"/>
        <v>86.079166666666666</v>
      </c>
      <c r="AZ458" s="44">
        <f t="shared" si="829"/>
        <v>86.079166666666666</v>
      </c>
      <c r="BA458" s="44">
        <f t="shared" si="829"/>
        <v>86.079166666666666</v>
      </c>
      <c r="BB458" s="44">
        <f t="shared" si="829"/>
        <v>86.079166666666666</v>
      </c>
      <c r="BC458" s="44">
        <f t="shared" si="776"/>
        <v>5509.0666666666666</v>
      </c>
      <c r="BD458" s="146">
        <f t="shared" si="777"/>
        <v>15149.933333333334</v>
      </c>
    </row>
    <row r="459" spans="1:56" outlineLevel="1" x14ac:dyDescent="0.25">
      <c r="A459" s="34">
        <v>41150</v>
      </c>
      <c r="B459" s="35" t="s">
        <v>661</v>
      </c>
      <c r="C459" s="35" t="s">
        <v>662</v>
      </c>
      <c r="D459" s="42">
        <v>21864</v>
      </c>
      <c r="E459" s="42"/>
      <c r="F459" s="42"/>
      <c r="G459" s="42"/>
      <c r="H459" s="38"/>
      <c r="I459" s="38"/>
      <c r="J459" s="38"/>
      <c r="K459" s="38">
        <v>364.40000000000003</v>
      </c>
      <c r="L459" s="38">
        <v>1457.6000000000001</v>
      </c>
      <c r="M459" s="38">
        <f t="shared" si="797"/>
        <v>2550.8000000000002</v>
      </c>
      <c r="N459" s="40">
        <v>20770.8</v>
      </c>
      <c r="O459" s="41">
        <v>91.100000000000009</v>
      </c>
      <c r="P459" s="40">
        <v>91.100000000000009</v>
      </c>
      <c r="Q459" s="40">
        <v>91.100000000000009</v>
      </c>
      <c r="R459" s="40">
        <v>91.100000000000009</v>
      </c>
      <c r="S459" s="40">
        <v>91.100000000000009</v>
      </c>
      <c r="T459" s="40">
        <v>91.100000000000009</v>
      </c>
      <c r="U459" s="40">
        <v>91.100000000000009</v>
      </c>
      <c r="V459" s="40">
        <v>91.100000000000009</v>
      </c>
      <c r="W459" s="40">
        <v>91.100000000000009</v>
      </c>
      <c r="X459" s="40">
        <v>91.100000000000009</v>
      </c>
      <c r="Y459" s="40">
        <v>91.100000000000009</v>
      </c>
      <c r="Z459" s="40">
        <v>91.100000000000009</v>
      </c>
      <c r="AA459" s="42">
        <v>3644</v>
      </c>
      <c r="AB459" s="42">
        <v>18220</v>
      </c>
      <c r="AC459" s="40">
        <f>+($D$459*5%)/12</f>
        <v>91.100000000000009</v>
      </c>
      <c r="AD459" s="40">
        <f t="shared" ref="AD459:AN459" si="830">+($D$459*5%)/12</f>
        <v>91.100000000000009</v>
      </c>
      <c r="AE459" s="40">
        <f t="shared" si="830"/>
        <v>91.100000000000009</v>
      </c>
      <c r="AF459" s="40">
        <f t="shared" si="830"/>
        <v>91.100000000000009</v>
      </c>
      <c r="AG459" s="40">
        <f t="shared" si="830"/>
        <v>91.100000000000009</v>
      </c>
      <c r="AH459" s="40">
        <f t="shared" si="830"/>
        <v>91.100000000000009</v>
      </c>
      <c r="AI459" s="40">
        <f t="shared" si="830"/>
        <v>91.100000000000009</v>
      </c>
      <c r="AJ459" s="40">
        <f t="shared" si="830"/>
        <v>91.100000000000009</v>
      </c>
      <c r="AK459" s="40">
        <f t="shared" si="830"/>
        <v>91.100000000000009</v>
      </c>
      <c r="AL459" s="40">
        <f t="shared" si="830"/>
        <v>91.100000000000009</v>
      </c>
      <c r="AM459" s="40">
        <f t="shared" si="830"/>
        <v>91.100000000000009</v>
      </c>
      <c r="AN459" s="40">
        <f t="shared" si="830"/>
        <v>91.100000000000009</v>
      </c>
      <c r="AO459" s="44">
        <f t="shared" si="789"/>
        <v>4737.2</v>
      </c>
      <c r="AP459" s="44">
        <f t="shared" si="772"/>
        <v>17126.8</v>
      </c>
      <c r="AQ459" s="44">
        <f>+($D$459*5%)/12</f>
        <v>91.100000000000009</v>
      </c>
      <c r="AR459" s="44">
        <f t="shared" ref="AR459:BB459" si="831">+($D$459*5%)/12</f>
        <v>91.100000000000009</v>
      </c>
      <c r="AS459" s="44">
        <f t="shared" si="831"/>
        <v>91.100000000000009</v>
      </c>
      <c r="AT459" s="44">
        <f t="shared" si="831"/>
        <v>91.100000000000009</v>
      </c>
      <c r="AU459" s="44">
        <f t="shared" si="831"/>
        <v>91.100000000000009</v>
      </c>
      <c r="AV459" s="44">
        <f t="shared" si="831"/>
        <v>91.100000000000009</v>
      </c>
      <c r="AW459" s="44">
        <f t="shared" si="831"/>
        <v>91.100000000000009</v>
      </c>
      <c r="AX459" s="44">
        <f t="shared" si="831"/>
        <v>91.100000000000009</v>
      </c>
      <c r="AY459" s="44">
        <f t="shared" si="831"/>
        <v>91.100000000000009</v>
      </c>
      <c r="AZ459" s="44">
        <f t="shared" si="831"/>
        <v>91.100000000000009</v>
      </c>
      <c r="BA459" s="44">
        <f t="shared" si="831"/>
        <v>91.100000000000009</v>
      </c>
      <c r="BB459" s="44">
        <f t="shared" si="831"/>
        <v>91.100000000000009</v>
      </c>
      <c r="BC459" s="44">
        <f t="shared" si="776"/>
        <v>5830.4</v>
      </c>
      <c r="BD459" s="146">
        <f t="shared" si="777"/>
        <v>16033.6</v>
      </c>
    </row>
    <row r="460" spans="1:56" outlineLevel="1" x14ac:dyDescent="0.25">
      <c r="A460" s="34">
        <v>41150</v>
      </c>
      <c r="B460" s="35" t="s">
        <v>661</v>
      </c>
      <c r="C460" s="35" t="s">
        <v>662</v>
      </c>
      <c r="D460" s="42">
        <v>4828</v>
      </c>
      <c r="E460" s="42"/>
      <c r="F460" s="42"/>
      <c r="G460" s="42"/>
      <c r="H460" s="38"/>
      <c r="I460" s="38"/>
      <c r="J460" s="38"/>
      <c r="K460" s="38">
        <v>80.466666666666669</v>
      </c>
      <c r="L460" s="38">
        <v>321.86666666666673</v>
      </c>
      <c r="M460" s="38">
        <f>+L460+SUM(O460:Z460)</f>
        <v>563.26666666666677</v>
      </c>
      <c r="N460" s="40">
        <v>4586.6000000000004</v>
      </c>
      <c r="O460" s="41">
        <v>20.116666666666667</v>
      </c>
      <c r="P460" s="40">
        <v>20.116666666666667</v>
      </c>
      <c r="Q460" s="40">
        <v>20.116666666666667</v>
      </c>
      <c r="R460" s="40">
        <v>20.116666666666667</v>
      </c>
      <c r="S460" s="40">
        <v>20.116666666666667</v>
      </c>
      <c r="T460" s="40">
        <v>20.116666666666667</v>
      </c>
      <c r="U460" s="40">
        <v>20.116666666666667</v>
      </c>
      <c r="V460" s="40">
        <v>20.116666666666667</v>
      </c>
      <c r="W460" s="40">
        <v>20.116666666666667</v>
      </c>
      <c r="X460" s="40">
        <v>20.116666666666667</v>
      </c>
      <c r="Y460" s="40">
        <v>20.116666666666667</v>
      </c>
      <c r="Z460" s="40">
        <v>20.116666666666667</v>
      </c>
      <c r="AA460" s="42">
        <v>804.66666666666686</v>
      </c>
      <c r="AB460" s="42">
        <v>4023.333333333333</v>
      </c>
      <c r="AC460" s="40">
        <f>+($D$460*5%)/12</f>
        <v>20.116666666666667</v>
      </c>
      <c r="AD460" s="40">
        <f t="shared" ref="AD460:AN460" si="832">+($D$460*5%)/12</f>
        <v>20.116666666666667</v>
      </c>
      <c r="AE460" s="40">
        <f t="shared" si="832"/>
        <v>20.116666666666667</v>
      </c>
      <c r="AF460" s="40">
        <f t="shared" si="832"/>
        <v>20.116666666666667</v>
      </c>
      <c r="AG460" s="40">
        <f t="shared" si="832"/>
        <v>20.116666666666667</v>
      </c>
      <c r="AH460" s="40">
        <f t="shared" si="832"/>
        <v>20.116666666666667</v>
      </c>
      <c r="AI460" s="40">
        <f t="shared" si="832"/>
        <v>20.116666666666667</v>
      </c>
      <c r="AJ460" s="40">
        <f t="shared" si="832"/>
        <v>20.116666666666667</v>
      </c>
      <c r="AK460" s="40">
        <f t="shared" si="832"/>
        <v>20.116666666666667</v>
      </c>
      <c r="AL460" s="40">
        <f t="shared" si="832"/>
        <v>20.116666666666667</v>
      </c>
      <c r="AM460" s="40">
        <f t="shared" si="832"/>
        <v>20.116666666666667</v>
      </c>
      <c r="AN460" s="40">
        <f t="shared" si="832"/>
        <v>20.116666666666667</v>
      </c>
      <c r="AO460" s="44">
        <f t="shared" si="789"/>
        <v>1046.0666666666668</v>
      </c>
      <c r="AP460" s="44">
        <f t="shared" si="772"/>
        <v>3781.9333333333334</v>
      </c>
      <c r="AQ460" s="44">
        <f>+($D$460*5%)/12</f>
        <v>20.116666666666667</v>
      </c>
      <c r="AR460" s="44">
        <f t="shared" ref="AR460:BB460" si="833">+($D$460*5%)/12</f>
        <v>20.116666666666667</v>
      </c>
      <c r="AS460" s="44">
        <f t="shared" si="833"/>
        <v>20.116666666666667</v>
      </c>
      <c r="AT460" s="44">
        <f t="shared" si="833"/>
        <v>20.116666666666667</v>
      </c>
      <c r="AU460" s="44">
        <f t="shared" si="833"/>
        <v>20.116666666666667</v>
      </c>
      <c r="AV460" s="44">
        <f t="shared" si="833"/>
        <v>20.116666666666667</v>
      </c>
      <c r="AW460" s="44">
        <f t="shared" si="833"/>
        <v>20.116666666666667</v>
      </c>
      <c r="AX460" s="44">
        <f t="shared" si="833"/>
        <v>20.116666666666667</v>
      </c>
      <c r="AY460" s="44">
        <f t="shared" si="833"/>
        <v>20.116666666666667</v>
      </c>
      <c r="AZ460" s="44">
        <f t="shared" si="833"/>
        <v>20.116666666666667</v>
      </c>
      <c r="BA460" s="44">
        <f t="shared" si="833"/>
        <v>20.116666666666667</v>
      </c>
      <c r="BB460" s="44">
        <f t="shared" si="833"/>
        <v>20.116666666666667</v>
      </c>
      <c r="BC460" s="44">
        <f t="shared" si="776"/>
        <v>1287.4666666666669</v>
      </c>
      <c r="BD460" s="146">
        <f t="shared" si="777"/>
        <v>3540.5333333333328</v>
      </c>
    </row>
    <row r="461" spans="1:56" outlineLevel="1" x14ac:dyDescent="0.25">
      <c r="A461" s="34">
        <v>41178</v>
      </c>
      <c r="B461" s="35" t="s">
        <v>663</v>
      </c>
      <c r="C461" s="35" t="s">
        <v>664</v>
      </c>
      <c r="D461" s="42">
        <v>33654.6</v>
      </c>
      <c r="E461" s="42"/>
      <c r="F461" s="42"/>
      <c r="G461" s="42"/>
      <c r="H461" s="38"/>
      <c r="I461" s="38"/>
      <c r="J461" s="38"/>
      <c r="K461" s="38">
        <v>420.6825</v>
      </c>
      <c r="L461" s="38">
        <v>2103.4124999999999</v>
      </c>
      <c r="M461" s="38">
        <f>+L461+SUM(O461:Z461)</f>
        <v>3786.1424999999999</v>
      </c>
      <c r="N461" s="40">
        <v>31971.87</v>
      </c>
      <c r="O461" s="41">
        <v>140.22749999999999</v>
      </c>
      <c r="P461" s="40">
        <v>140.22749999999999</v>
      </c>
      <c r="Q461" s="40">
        <v>140.22749999999999</v>
      </c>
      <c r="R461" s="40">
        <v>140.22749999999999</v>
      </c>
      <c r="S461" s="40">
        <v>140.22749999999999</v>
      </c>
      <c r="T461" s="40">
        <v>140.22749999999999</v>
      </c>
      <c r="U461" s="40">
        <v>140.22749999999999</v>
      </c>
      <c r="V461" s="40">
        <v>140.22749999999999</v>
      </c>
      <c r="W461" s="40">
        <v>140.22749999999999</v>
      </c>
      <c r="X461" s="40">
        <v>140.22749999999999</v>
      </c>
      <c r="Y461" s="40">
        <v>140.22749999999999</v>
      </c>
      <c r="Z461" s="40">
        <v>140.22749999999999</v>
      </c>
      <c r="AA461" s="42">
        <v>5468.8724999999995</v>
      </c>
      <c r="AB461" s="42">
        <v>28185.727500000001</v>
      </c>
      <c r="AC461" s="40">
        <f>+($D$461*5%)/12</f>
        <v>140.22749999999999</v>
      </c>
      <c r="AD461" s="40">
        <f t="shared" ref="AD461:AN461" si="834">+($D$461*5%)/12</f>
        <v>140.22749999999999</v>
      </c>
      <c r="AE461" s="40">
        <f t="shared" si="834"/>
        <v>140.22749999999999</v>
      </c>
      <c r="AF461" s="40">
        <f t="shared" si="834"/>
        <v>140.22749999999999</v>
      </c>
      <c r="AG461" s="40">
        <f t="shared" si="834"/>
        <v>140.22749999999999</v>
      </c>
      <c r="AH461" s="40">
        <f t="shared" si="834"/>
        <v>140.22749999999999</v>
      </c>
      <c r="AI461" s="40">
        <f t="shared" si="834"/>
        <v>140.22749999999999</v>
      </c>
      <c r="AJ461" s="40">
        <f t="shared" si="834"/>
        <v>140.22749999999999</v>
      </c>
      <c r="AK461" s="40">
        <f t="shared" si="834"/>
        <v>140.22749999999999</v>
      </c>
      <c r="AL461" s="40">
        <f t="shared" si="834"/>
        <v>140.22749999999999</v>
      </c>
      <c r="AM461" s="40">
        <f t="shared" si="834"/>
        <v>140.22749999999999</v>
      </c>
      <c r="AN461" s="40">
        <f t="shared" si="834"/>
        <v>140.22749999999999</v>
      </c>
      <c r="AO461" s="44">
        <f>+AA461+SUM(AC461:AN461)</f>
        <v>7151.6024999999991</v>
      </c>
      <c r="AP461" s="44">
        <f t="shared" si="772"/>
        <v>26502.997499999998</v>
      </c>
      <c r="AQ461" s="44">
        <f>+($D$461*5%)/12</f>
        <v>140.22749999999999</v>
      </c>
      <c r="AR461" s="44">
        <f t="shared" ref="AR461:BB461" si="835">+($D$461*5%)/12</f>
        <v>140.22749999999999</v>
      </c>
      <c r="AS461" s="44">
        <f t="shared" si="835"/>
        <v>140.22749999999999</v>
      </c>
      <c r="AT461" s="44">
        <f t="shared" si="835"/>
        <v>140.22749999999999</v>
      </c>
      <c r="AU461" s="44">
        <f t="shared" si="835"/>
        <v>140.22749999999999</v>
      </c>
      <c r="AV461" s="44">
        <f t="shared" si="835"/>
        <v>140.22749999999999</v>
      </c>
      <c r="AW461" s="44">
        <f t="shared" si="835"/>
        <v>140.22749999999999</v>
      </c>
      <c r="AX461" s="44">
        <f t="shared" si="835"/>
        <v>140.22749999999999</v>
      </c>
      <c r="AY461" s="44">
        <f t="shared" si="835"/>
        <v>140.22749999999999</v>
      </c>
      <c r="AZ461" s="44">
        <f t="shared" si="835"/>
        <v>140.22749999999999</v>
      </c>
      <c r="BA461" s="44">
        <f t="shared" si="835"/>
        <v>140.22749999999999</v>
      </c>
      <c r="BB461" s="44">
        <f t="shared" si="835"/>
        <v>140.22749999999999</v>
      </c>
      <c r="BC461" s="44">
        <f t="shared" si="776"/>
        <v>8834.3324999999986</v>
      </c>
      <c r="BD461" s="146">
        <f t="shared" si="777"/>
        <v>24820.267500000002</v>
      </c>
    </row>
    <row r="462" spans="1:56" outlineLevel="1" x14ac:dyDescent="0.25">
      <c r="A462" s="34">
        <v>41178</v>
      </c>
      <c r="B462" s="35" t="s">
        <v>665</v>
      </c>
      <c r="C462" s="35" t="s">
        <v>666</v>
      </c>
      <c r="D462" s="42">
        <v>40806</v>
      </c>
      <c r="E462" s="42"/>
      <c r="F462" s="42"/>
      <c r="G462" s="42"/>
      <c r="H462" s="38"/>
      <c r="I462" s="38"/>
      <c r="J462" s="38"/>
      <c r="K462" s="38">
        <v>510.07500000000005</v>
      </c>
      <c r="L462" s="38">
        <v>2550.3750000000005</v>
      </c>
      <c r="M462" s="38">
        <f>+L462+SUM(O462:Z462)</f>
        <v>4590.6750000000011</v>
      </c>
      <c r="N462" s="40">
        <v>38765.699999999997</v>
      </c>
      <c r="O462" s="41">
        <v>170.02500000000001</v>
      </c>
      <c r="P462" s="40">
        <v>170.02500000000001</v>
      </c>
      <c r="Q462" s="40">
        <v>170.02500000000001</v>
      </c>
      <c r="R462" s="40">
        <v>170.02500000000001</v>
      </c>
      <c r="S462" s="40">
        <v>170.02500000000001</v>
      </c>
      <c r="T462" s="40">
        <v>170.02500000000001</v>
      </c>
      <c r="U462" s="40">
        <v>170.02500000000001</v>
      </c>
      <c r="V462" s="40">
        <v>170.02500000000001</v>
      </c>
      <c r="W462" s="40">
        <v>170.02500000000001</v>
      </c>
      <c r="X462" s="40">
        <v>170.02500000000001</v>
      </c>
      <c r="Y462" s="40">
        <v>170.02500000000001</v>
      </c>
      <c r="Z462" s="40">
        <v>170.02500000000001</v>
      </c>
      <c r="AA462" s="42">
        <v>6630.9750000000013</v>
      </c>
      <c r="AB462" s="42">
        <v>34175.025000000001</v>
      </c>
      <c r="AC462" s="40">
        <f>+($D$462*5%)/12</f>
        <v>170.02500000000001</v>
      </c>
      <c r="AD462" s="40">
        <f t="shared" ref="AD462:AN462" si="836">+($D$462*5%)/12</f>
        <v>170.02500000000001</v>
      </c>
      <c r="AE462" s="40">
        <f t="shared" si="836"/>
        <v>170.02500000000001</v>
      </c>
      <c r="AF462" s="40">
        <f t="shared" si="836"/>
        <v>170.02500000000001</v>
      </c>
      <c r="AG462" s="40">
        <f t="shared" si="836"/>
        <v>170.02500000000001</v>
      </c>
      <c r="AH462" s="40">
        <f t="shared" si="836"/>
        <v>170.02500000000001</v>
      </c>
      <c r="AI462" s="40">
        <f t="shared" si="836"/>
        <v>170.02500000000001</v>
      </c>
      <c r="AJ462" s="40">
        <f t="shared" si="836"/>
        <v>170.02500000000001</v>
      </c>
      <c r="AK462" s="40">
        <f t="shared" si="836"/>
        <v>170.02500000000001</v>
      </c>
      <c r="AL462" s="40">
        <f t="shared" si="836"/>
        <v>170.02500000000001</v>
      </c>
      <c r="AM462" s="40">
        <f t="shared" si="836"/>
        <v>170.02500000000001</v>
      </c>
      <c r="AN462" s="40">
        <f t="shared" si="836"/>
        <v>170.02500000000001</v>
      </c>
      <c r="AO462" s="44">
        <f t="shared" ref="AO462:AO485" si="837">+AA462+SUM(AC462:AN462)</f>
        <v>8671.2750000000015</v>
      </c>
      <c r="AP462" s="44">
        <f t="shared" si="772"/>
        <v>32134.724999999999</v>
      </c>
      <c r="AQ462" s="44">
        <f>+($D$462*5%)/12</f>
        <v>170.02500000000001</v>
      </c>
      <c r="AR462" s="44">
        <f t="shared" ref="AR462:BB462" si="838">+($D$462*5%)/12</f>
        <v>170.02500000000001</v>
      </c>
      <c r="AS462" s="44">
        <f t="shared" si="838"/>
        <v>170.02500000000001</v>
      </c>
      <c r="AT462" s="44">
        <f t="shared" si="838"/>
        <v>170.02500000000001</v>
      </c>
      <c r="AU462" s="44">
        <f t="shared" si="838"/>
        <v>170.02500000000001</v>
      </c>
      <c r="AV462" s="44">
        <f t="shared" si="838"/>
        <v>170.02500000000001</v>
      </c>
      <c r="AW462" s="44">
        <f t="shared" si="838"/>
        <v>170.02500000000001</v>
      </c>
      <c r="AX462" s="44">
        <f t="shared" si="838"/>
        <v>170.02500000000001</v>
      </c>
      <c r="AY462" s="44">
        <f t="shared" si="838"/>
        <v>170.02500000000001</v>
      </c>
      <c r="AZ462" s="44">
        <f t="shared" si="838"/>
        <v>170.02500000000001</v>
      </c>
      <c r="BA462" s="44">
        <f t="shared" si="838"/>
        <v>170.02500000000001</v>
      </c>
      <c r="BB462" s="44">
        <f t="shared" si="838"/>
        <v>170.02500000000001</v>
      </c>
      <c r="BC462" s="44">
        <f t="shared" si="776"/>
        <v>10711.575000000003</v>
      </c>
      <c r="BD462" s="146">
        <f t="shared" si="777"/>
        <v>30094.424999999996</v>
      </c>
    </row>
    <row r="463" spans="1:56" outlineLevel="1" x14ac:dyDescent="0.25">
      <c r="A463" s="34">
        <v>41256</v>
      </c>
      <c r="B463" s="35" t="s">
        <v>667</v>
      </c>
      <c r="C463" s="35" t="s">
        <v>668</v>
      </c>
      <c r="D463" s="42">
        <v>1715.2</v>
      </c>
      <c r="E463" s="42"/>
      <c r="F463" s="42"/>
      <c r="G463" s="42"/>
      <c r="H463" s="38"/>
      <c r="I463" s="38"/>
      <c r="J463" s="38"/>
      <c r="K463" s="38"/>
      <c r="L463" s="38">
        <v>85.759999999999991</v>
      </c>
      <c r="M463" s="38">
        <f>+L463+SUM(O463:Z463)</f>
        <v>171.51999999999998</v>
      </c>
      <c r="N463" s="40">
        <v>1629.44</v>
      </c>
      <c r="O463" s="41">
        <v>7.1466666666666674</v>
      </c>
      <c r="P463" s="40">
        <v>7.1466666666666674</v>
      </c>
      <c r="Q463" s="40">
        <v>7.1466666666666674</v>
      </c>
      <c r="R463" s="40">
        <v>7.1466666666666674</v>
      </c>
      <c r="S463" s="40">
        <v>7.1466666666666674</v>
      </c>
      <c r="T463" s="40">
        <v>7.1466666666666674</v>
      </c>
      <c r="U463" s="40">
        <v>7.1466666666666674</v>
      </c>
      <c r="V463" s="40">
        <v>7.1466666666666674</v>
      </c>
      <c r="W463" s="40">
        <v>7.1466666666666674</v>
      </c>
      <c r="X463" s="40">
        <v>7.1466666666666674</v>
      </c>
      <c r="Y463" s="40">
        <v>7.1466666666666674</v>
      </c>
      <c r="Z463" s="40">
        <v>7.1466666666666674</v>
      </c>
      <c r="AA463" s="42">
        <v>257.27999999999997</v>
      </c>
      <c r="AB463" s="42">
        <v>1457.92</v>
      </c>
      <c r="AC463" s="40">
        <f>+($D$463*5%)/12</f>
        <v>7.1466666666666674</v>
      </c>
      <c r="AD463" s="40">
        <f t="shared" ref="AD463:AN463" si="839">+($D$463*5%)/12</f>
        <v>7.1466666666666674</v>
      </c>
      <c r="AE463" s="40">
        <f t="shared" si="839"/>
        <v>7.1466666666666674</v>
      </c>
      <c r="AF463" s="40">
        <f t="shared" si="839"/>
        <v>7.1466666666666674</v>
      </c>
      <c r="AG463" s="40">
        <f t="shared" si="839"/>
        <v>7.1466666666666674</v>
      </c>
      <c r="AH463" s="40">
        <f t="shared" si="839"/>
        <v>7.1466666666666674</v>
      </c>
      <c r="AI463" s="40">
        <f t="shared" si="839"/>
        <v>7.1466666666666674</v>
      </c>
      <c r="AJ463" s="40">
        <f t="shared" si="839"/>
        <v>7.1466666666666674</v>
      </c>
      <c r="AK463" s="40">
        <f t="shared" si="839"/>
        <v>7.1466666666666674</v>
      </c>
      <c r="AL463" s="40">
        <f t="shared" si="839"/>
        <v>7.1466666666666674</v>
      </c>
      <c r="AM463" s="40">
        <f t="shared" si="839"/>
        <v>7.1466666666666674</v>
      </c>
      <c r="AN463" s="40">
        <f t="shared" si="839"/>
        <v>7.1466666666666674</v>
      </c>
      <c r="AO463" s="44">
        <f t="shared" si="837"/>
        <v>343.03999999999996</v>
      </c>
      <c r="AP463" s="44">
        <f t="shared" si="772"/>
        <v>1372.16</v>
      </c>
      <c r="AQ463" s="44">
        <f>+($D$463*5%)/12</f>
        <v>7.1466666666666674</v>
      </c>
      <c r="AR463" s="44">
        <f t="shared" ref="AR463:BB463" si="840">+($D$463*5%)/12</f>
        <v>7.1466666666666674</v>
      </c>
      <c r="AS463" s="44">
        <f t="shared" si="840"/>
        <v>7.1466666666666674</v>
      </c>
      <c r="AT463" s="44">
        <f t="shared" si="840"/>
        <v>7.1466666666666674</v>
      </c>
      <c r="AU463" s="44">
        <f t="shared" si="840"/>
        <v>7.1466666666666674</v>
      </c>
      <c r="AV463" s="44">
        <f t="shared" si="840"/>
        <v>7.1466666666666674</v>
      </c>
      <c r="AW463" s="44">
        <f t="shared" si="840"/>
        <v>7.1466666666666674</v>
      </c>
      <c r="AX463" s="44">
        <f t="shared" si="840"/>
        <v>7.1466666666666674</v>
      </c>
      <c r="AY463" s="44">
        <f t="shared" si="840"/>
        <v>7.1466666666666674</v>
      </c>
      <c r="AZ463" s="44">
        <f t="shared" si="840"/>
        <v>7.1466666666666674</v>
      </c>
      <c r="BA463" s="44">
        <f t="shared" si="840"/>
        <v>7.1466666666666674</v>
      </c>
      <c r="BB463" s="44">
        <f t="shared" si="840"/>
        <v>7.1466666666666674</v>
      </c>
      <c r="BC463" s="44">
        <f t="shared" si="776"/>
        <v>428.79999999999995</v>
      </c>
      <c r="BD463" s="146">
        <f t="shared" si="777"/>
        <v>1286.4000000000001</v>
      </c>
    </row>
    <row r="464" spans="1:56" outlineLevel="1" x14ac:dyDescent="0.25">
      <c r="A464" s="34">
        <v>41645</v>
      </c>
      <c r="B464" s="35" t="s">
        <v>669</v>
      </c>
      <c r="C464" s="35" t="s">
        <v>670</v>
      </c>
      <c r="D464" s="42">
        <v>51724.14</v>
      </c>
      <c r="E464" s="42"/>
      <c r="F464" s="42"/>
      <c r="G464" s="42"/>
      <c r="H464" s="38"/>
      <c r="I464" s="38"/>
      <c r="J464" s="38"/>
      <c r="K464" s="38"/>
      <c r="L464" s="42"/>
      <c r="M464" s="40">
        <f>+SUM(P464:Z464)</f>
        <v>2370.6897500000005</v>
      </c>
      <c r="N464" s="40">
        <v>51508.622750000002</v>
      </c>
      <c r="O464" s="41">
        <v>215.51725000000002</v>
      </c>
      <c r="P464" s="40">
        <v>215.51725000000002</v>
      </c>
      <c r="Q464" s="40">
        <v>215.51725000000002</v>
      </c>
      <c r="R464" s="40">
        <v>215.51725000000002</v>
      </c>
      <c r="S464" s="40">
        <v>215.51725000000002</v>
      </c>
      <c r="T464" s="40">
        <v>215.51725000000002</v>
      </c>
      <c r="U464" s="40">
        <v>215.51725000000002</v>
      </c>
      <c r="V464" s="40">
        <v>215.51725000000002</v>
      </c>
      <c r="W464" s="40">
        <v>215.51725000000002</v>
      </c>
      <c r="X464" s="40">
        <v>215.51725000000002</v>
      </c>
      <c r="Y464" s="40">
        <v>215.51725000000002</v>
      </c>
      <c r="Z464" s="40">
        <v>215.51725000000002</v>
      </c>
      <c r="AA464" s="42">
        <v>4956.8967500000008</v>
      </c>
      <c r="AB464" s="42">
        <v>46767.24325</v>
      </c>
      <c r="AC464" s="40">
        <f>+($D$464*5%)/12</f>
        <v>215.51725000000002</v>
      </c>
      <c r="AD464" s="40">
        <f t="shared" ref="AD464:AN464" si="841">+($D$464*5%)/12</f>
        <v>215.51725000000002</v>
      </c>
      <c r="AE464" s="40">
        <f t="shared" si="841"/>
        <v>215.51725000000002</v>
      </c>
      <c r="AF464" s="40">
        <f t="shared" si="841"/>
        <v>215.51725000000002</v>
      </c>
      <c r="AG464" s="40">
        <f t="shared" si="841"/>
        <v>215.51725000000002</v>
      </c>
      <c r="AH464" s="40">
        <f t="shared" si="841"/>
        <v>215.51725000000002</v>
      </c>
      <c r="AI464" s="40">
        <f t="shared" si="841"/>
        <v>215.51725000000002</v>
      </c>
      <c r="AJ464" s="40">
        <f t="shared" si="841"/>
        <v>215.51725000000002</v>
      </c>
      <c r="AK464" s="40">
        <f t="shared" si="841"/>
        <v>215.51725000000002</v>
      </c>
      <c r="AL464" s="40">
        <f t="shared" si="841"/>
        <v>215.51725000000002</v>
      </c>
      <c r="AM464" s="40">
        <f t="shared" si="841"/>
        <v>215.51725000000002</v>
      </c>
      <c r="AN464" s="40">
        <f t="shared" si="841"/>
        <v>215.51725000000002</v>
      </c>
      <c r="AO464" s="44">
        <f t="shared" si="837"/>
        <v>7543.1037500000011</v>
      </c>
      <c r="AP464" s="44">
        <f t="shared" si="772"/>
        <v>44181.036249999997</v>
      </c>
      <c r="AQ464" s="44">
        <f>+($D$464*5%)/12</f>
        <v>215.51725000000002</v>
      </c>
      <c r="AR464" s="44">
        <f t="shared" ref="AR464:BB464" si="842">+($D$464*5%)/12</f>
        <v>215.51725000000002</v>
      </c>
      <c r="AS464" s="44">
        <f t="shared" si="842"/>
        <v>215.51725000000002</v>
      </c>
      <c r="AT464" s="44">
        <f t="shared" si="842"/>
        <v>215.51725000000002</v>
      </c>
      <c r="AU464" s="44">
        <f t="shared" si="842"/>
        <v>215.51725000000002</v>
      </c>
      <c r="AV464" s="44">
        <f t="shared" si="842"/>
        <v>215.51725000000002</v>
      </c>
      <c r="AW464" s="44">
        <f t="shared" si="842"/>
        <v>215.51725000000002</v>
      </c>
      <c r="AX464" s="44">
        <f t="shared" si="842"/>
        <v>215.51725000000002</v>
      </c>
      <c r="AY464" s="44">
        <f t="shared" si="842"/>
        <v>215.51725000000002</v>
      </c>
      <c r="AZ464" s="44">
        <f t="shared" si="842"/>
        <v>215.51725000000002</v>
      </c>
      <c r="BA464" s="44">
        <f t="shared" si="842"/>
        <v>215.51725000000002</v>
      </c>
      <c r="BB464" s="44">
        <f t="shared" si="842"/>
        <v>215.51725000000002</v>
      </c>
      <c r="BC464" s="44">
        <f t="shared" si="776"/>
        <v>10129.310750000001</v>
      </c>
      <c r="BD464" s="146">
        <f t="shared" si="777"/>
        <v>41594.829249999995</v>
      </c>
    </row>
    <row r="465" spans="1:56" outlineLevel="1" x14ac:dyDescent="0.25">
      <c r="A465" s="34">
        <v>41649</v>
      </c>
      <c r="B465" s="35" t="s">
        <v>671</v>
      </c>
      <c r="C465" s="35" t="s">
        <v>672</v>
      </c>
      <c r="D465" s="42">
        <v>51724.14</v>
      </c>
      <c r="E465" s="42"/>
      <c r="F465" s="42"/>
      <c r="G465" s="42"/>
      <c r="H465" s="38"/>
      <c r="I465" s="38"/>
      <c r="J465" s="38"/>
      <c r="K465" s="38"/>
      <c r="L465" s="42"/>
      <c r="M465" s="40">
        <f>+SUM(P465:Z465)</f>
        <v>2370.6897500000005</v>
      </c>
      <c r="N465" s="40">
        <v>51508.622750000002</v>
      </c>
      <c r="O465" s="41">
        <v>215.51725000000002</v>
      </c>
      <c r="P465" s="40">
        <v>215.51725000000002</v>
      </c>
      <c r="Q465" s="40">
        <v>215.51725000000002</v>
      </c>
      <c r="R465" s="40">
        <v>215.51725000000002</v>
      </c>
      <c r="S465" s="40">
        <v>215.51725000000002</v>
      </c>
      <c r="T465" s="40">
        <v>215.51725000000002</v>
      </c>
      <c r="U465" s="40">
        <v>215.51725000000002</v>
      </c>
      <c r="V465" s="40">
        <v>215.51725000000002</v>
      </c>
      <c r="W465" s="40">
        <v>215.51725000000002</v>
      </c>
      <c r="X465" s="40">
        <v>215.51725000000002</v>
      </c>
      <c r="Y465" s="40">
        <v>215.51725000000002</v>
      </c>
      <c r="Z465" s="40">
        <v>215.51725000000002</v>
      </c>
      <c r="AA465" s="42">
        <v>4956.8967500000008</v>
      </c>
      <c r="AB465" s="42">
        <v>46767.24325</v>
      </c>
      <c r="AC465" s="40">
        <f>+($D$465*5%)/12</f>
        <v>215.51725000000002</v>
      </c>
      <c r="AD465" s="40">
        <f t="shared" ref="AD465:AN465" si="843">+($D$465*5%)/12</f>
        <v>215.51725000000002</v>
      </c>
      <c r="AE465" s="40">
        <f t="shared" si="843"/>
        <v>215.51725000000002</v>
      </c>
      <c r="AF465" s="40">
        <f t="shared" si="843"/>
        <v>215.51725000000002</v>
      </c>
      <c r="AG465" s="40">
        <f t="shared" si="843"/>
        <v>215.51725000000002</v>
      </c>
      <c r="AH465" s="40">
        <f t="shared" si="843"/>
        <v>215.51725000000002</v>
      </c>
      <c r="AI465" s="40">
        <f t="shared" si="843"/>
        <v>215.51725000000002</v>
      </c>
      <c r="AJ465" s="40">
        <f t="shared" si="843"/>
        <v>215.51725000000002</v>
      </c>
      <c r="AK465" s="40">
        <f t="shared" si="843"/>
        <v>215.51725000000002</v>
      </c>
      <c r="AL465" s="40">
        <f t="shared" si="843"/>
        <v>215.51725000000002</v>
      </c>
      <c r="AM465" s="40">
        <f t="shared" si="843"/>
        <v>215.51725000000002</v>
      </c>
      <c r="AN465" s="40">
        <f t="shared" si="843"/>
        <v>215.51725000000002</v>
      </c>
      <c r="AO465" s="44">
        <f t="shared" si="837"/>
        <v>7543.1037500000011</v>
      </c>
      <c r="AP465" s="44">
        <f t="shared" si="772"/>
        <v>44181.036249999997</v>
      </c>
      <c r="AQ465" s="44">
        <f>+($D$465*5%)/12</f>
        <v>215.51725000000002</v>
      </c>
      <c r="AR465" s="44">
        <f t="shared" ref="AR465:BB465" si="844">+($D$465*5%)/12</f>
        <v>215.51725000000002</v>
      </c>
      <c r="AS465" s="44">
        <f t="shared" si="844"/>
        <v>215.51725000000002</v>
      </c>
      <c r="AT465" s="44">
        <f t="shared" si="844"/>
        <v>215.51725000000002</v>
      </c>
      <c r="AU465" s="44">
        <f t="shared" si="844"/>
        <v>215.51725000000002</v>
      </c>
      <c r="AV465" s="44">
        <f t="shared" si="844"/>
        <v>215.51725000000002</v>
      </c>
      <c r="AW465" s="44">
        <f t="shared" si="844"/>
        <v>215.51725000000002</v>
      </c>
      <c r="AX465" s="44">
        <f t="shared" si="844"/>
        <v>215.51725000000002</v>
      </c>
      <c r="AY465" s="44">
        <f t="shared" si="844"/>
        <v>215.51725000000002</v>
      </c>
      <c r="AZ465" s="44">
        <f t="shared" si="844"/>
        <v>215.51725000000002</v>
      </c>
      <c r="BA465" s="44">
        <f t="shared" si="844"/>
        <v>215.51725000000002</v>
      </c>
      <c r="BB465" s="44">
        <f t="shared" si="844"/>
        <v>215.51725000000002</v>
      </c>
      <c r="BC465" s="44">
        <f t="shared" si="776"/>
        <v>10129.310750000001</v>
      </c>
      <c r="BD465" s="146">
        <f t="shared" si="777"/>
        <v>41594.829249999995</v>
      </c>
    </row>
    <row r="466" spans="1:56" outlineLevel="1" x14ac:dyDescent="0.25">
      <c r="A466" s="34">
        <v>41656</v>
      </c>
      <c r="B466" s="35" t="s">
        <v>673</v>
      </c>
      <c r="C466" s="35" t="s">
        <v>674</v>
      </c>
      <c r="D466" s="42">
        <v>51724.14</v>
      </c>
      <c r="E466" s="42"/>
      <c r="F466" s="42"/>
      <c r="G466" s="42"/>
      <c r="H466" s="38"/>
      <c r="I466" s="38"/>
      <c r="J466" s="38"/>
      <c r="K466" s="38"/>
      <c r="L466" s="42"/>
      <c r="M466" s="40">
        <f>+SUM(P466:Z466)</f>
        <v>2370.6897500000005</v>
      </c>
      <c r="N466" s="40">
        <v>51508.622750000002</v>
      </c>
      <c r="O466" s="41">
        <v>215.51725000000002</v>
      </c>
      <c r="P466" s="40">
        <v>215.51725000000002</v>
      </c>
      <c r="Q466" s="40">
        <v>215.51725000000002</v>
      </c>
      <c r="R466" s="40">
        <v>215.51725000000002</v>
      </c>
      <c r="S466" s="40">
        <v>215.51725000000002</v>
      </c>
      <c r="T466" s="40">
        <v>215.51725000000002</v>
      </c>
      <c r="U466" s="40">
        <v>215.51725000000002</v>
      </c>
      <c r="V466" s="40">
        <v>215.51725000000002</v>
      </c>
      <c r="W466" s="40">
        <v>215.51725000000002</v>
      </c>
      <c r="X466" s="40">
        <v>215.51725000000002</v>
      </c>
      <c r="Y466" s="40">
        <v>215.51725000000002</v>
      </c>
      <c r="Z466" s="40">
        <v>215.51725000000002</v>
      </c>
      <c r="AA466" s="42">
        <v>4956.8967500000008</v>
      </c>
      <c r="AB466" s="42">
        <v>46767.24325</v>
      </c>
      <c r="AC466" s="40">
        <f>+($D$466*5%)/12</f>
        <v>215.51725000000002</v>
      </c>
      <c r="AD466" s="40">
        <f t="shared" ref="AD466:AN466" si="845">+($D$466*5%)/12</f>
        <v>215.51725000000002</v>
      </c>
      <c r="AE466" s="40">
        <f t="shared" si="845"/>
        <v>215.51725000000002</v>
      </c>
      <c r="AF466" s="40">
        <f t="shared" si="845"/>
        <v>215.51725000000002</v>
      </c>
      <c r="AG466" s="40">
        <f t="shared" si="845"/>
        <v>215.51725000000002</v>
      </c>
      <c r="AH466" s="40">
        <f t="shared" si="845"/>
        <v>215.51725000000002</v>
      </c>
      <c r="AI466" s="40">
        <f t="shared" si="845"/>
        <v>215.51725000000002</v>
      </c>
      <c r="AJ466" s="40">
        <f t="shared" si="845"/>
        <v>215.51725000000002</v>
      </c>
      <c r="AK466" s="40">
        <f t="shared" si="845"/>
        <v>215.51725000000002</v>
      </c>
      <c r="AL466" s="40">
        <f t="shared" si="845"/>
        <v>215.51725000000002</v>
      </c>
      <c r="AM466" s="40">
        <f t="shared" si="845"/>
        <v>215.51725000000002</v>
      </c>
      <c r="AN466" s="40">
        <f t="shared" si="845"/>
        <v>215.51725000000002</v>
      </c>
      <c r="AO466" s="44">
        <f t="shared" si="837"/>
        <v>7543.1037500000011</v>
      </c>
      <c r="AP466" s="44">
        <f t="shared" si="772"/>
        <v>44181.036249999997</v>
      </c>
      <c r="AQ466" s="44">
        <f>+($D$466*5%)/12</f>
        <v>215.51725000000002</v>
      </c>
      <c r="AR466" s="44">
        <f t="shared" ref="AR466:BB466" si="846">+($D$466*5%)/12</f>
        <v>215.51725000000002</v>
      </c>
      <c r="AS466" s="44">
        <f t="shared" si="846"/>
        <v>215.51725000000002</v>
      </c>
      <c r="AT466" s="44">
        <f t="shared" si="846"/>
        <v>215.51725000000002</v>
      </c>
      <c r="AU466" s="44">
        <f t="shared" si="846"/>
        <v>215.51725000000002</v>
      </c>
      <c r="AV466" s="44">
        <f t="shared" si="846"/>
        <v>215.51725000000002</v>
      </c>
      <c r="AW466" s="44">
        <f t="shared" si="846"/>
        <v>215.51725000000002</v>
      </c>
      <c r="AX466" s="44">
        <f t="shared" si="846"/>
        <v>215.51725000000002</v>
      </c>
      <c r="AY466" s="44">
        <f t="shared" si="846"/>
        <v>215.51725000000002</v>
      </c>
      <c r="AZ466" s="44">
        <f t="shared" si="846"/>
        <v>215.51725000000002</v>
      </c>
      <c r="BA466" s="44">
        <f t="shared" si="846"/>
        <v>215.51725000000002</v>
      </c>
      <c r="BB466" s="44">
        <f t="shared" si="846"/>
        <v>215.51725000000002</v>
      </c>
      <c r="BC466" s="44">
        <f t="shared" si="776"/>
        <v>10129.310750000001</v>
      </c>
      <c r="BD466" s="146">
        <f t="shared" si="777"/>
        <v>41594.829249999995</v>
      </c>
    </row>
    <row r="467" spans="1:56" outlineLevel="1" x14ac:dyDescent="0.25">
      <c r="A467" s="34">
        <v>41675</v>
      </c>
      <c r="B467" s="35" t="s">
        <v>675</v>
      </c>
      <c r="C467" s="35" t="s">
        <v>676</v>
      </c>
      <c r="D467" s="42">
        <v>79215.240000000005</v>
      </c>
      <c r="E467" s="42"/>
      <c r="F467" s="42"/>
      <c r="G467" s="42"/>
      <c r="H467" s="38"/>
      <c r="I467" s="38"/>
      <c r="J467" s="38"/>
      <c r="K467" s="38"/>
      <c r="L467" s="42"/>
      <c r="M467" s="40">
        <f t="shared" ref="M467:M472" si="847">+SUM(Q467:Z467)</f>
        <v>3300.6350000000007</v>
      </c>
      <c r="N467" s="40">
        <v>78885.176500000001</v>
      </c>
      <c r="O467" s="41">
        <v>330.06350000000003</v>
      </c>
      <c r="P467" s="40">
        <v>330.06350000000003</v>
      </c>
      <c r="Q467" s="40">
        <v>330.06350000000003</v>
      </c>
      <c r="R467" s="40">
        <v>330.06350000000003</v>
      </c>
      <c r="S467" s="40">
        <v>330.06350000000003</v>
      </c>
      <c r="T467" s="40">
        <v>330.06350000000003</v>
      </c>
      <c r="U467" s="40">
        <v>330.06350000000003</v>
      </c>
      <c r="V467" s="40">
        <v>330.06350000000003</v>
      </c>
      <c r="W467" s="40">
        <v>330.06350000000003</v>
      </c>
      <c r="X467" s="40">
        <v>330.06350000000003</v>
      </c>
      <c r="Y467" s="40">
        <v>330.06350000000003</v>
      </c>
      <c r="Z467" s="40">
        <v>330.06350000000003</v>
      </c>
      <c r="AA467" s="42">
        <v>7261.3970000000018</v>
      </c>
      <c r="AB467" s="42">
        <v>71953.843000000008</v>
      </c>
      <c r="AC467" s="40">
        <f>+($D$467*5%)/12</f>
        <v>330.06350000000003</v>
      </c>
      <c r="AD467" s="40">
        <f t="shared" ref="AD467:AN467" si="848">+($D$467*5%)/12</f>
        <v>330.06350000000003</v>
      </c>
      <c r="AE467" s="40">
        <f t="shared" si="848"/>
        <v>330.06350000000003</v>
      </c>
      <c r="AF467" s="40">
        <f t="shared" si="848"/>
        <v>330.06350000000003</v>
      </c>
      <c r="AG467" s="40">
        <f t="shared" si="848"/>
        <v>330.06350000000003</v>
      </c>
      <c r="AH467" s="40">
        <f t="shared" si="848"/>
        <v>330.06350000000003</v>
      </c>
      <c r="AI467" s="40">
        <f t="shared" si="848"/>
        <v>330.06350000000003</v>
      </c>
      <c r="AJ467" s="40">
        <f t="shared" si="848"/>
        <v>330.06350000000003</v>
      </c>
      <c r="AK467" s="40">
        <f t="shared" si="848"/>
        <v>330.06350000000003</v>
      </c>
      <c r="AL467" s="40">
        <f t="shared" si="848"/>
        <v>330.06350000000003</v>
      </c>
      <c r="AM467" s="40">
        <f t="shared" si="848"/>
        <v>330.06350000000003</v>
      </c>
      <c r="AN467" s="40">
        <f t="shared" si="848"/>
        <v>330.06350000000003</v>
      </c>
      <c r="AO467" s="44">
        <f t="shared" si="837"/>
        <v>11222.159000000003</v>
      </c>
      <c r="AP467" s="44">
        <f t="shared" si="772"/>
        <v>67993.081000000006</v>
      </c>
      <c r="AQ467" s="44">
        <f>+($D$467*5%)/12</f>
        <v>330.06350000000003</v>
      </c>
      <c r="AR467" s="44">
        <f t="shared" ref="AR467:BB467" si="849">+($D$467*5%)/12</f>
        <v>330.06350000000003</v>
      </c>
      <c r="AS467" s="44">
        <f t="shared" si="849"/>
        <v>330.06350000000003</v>
      </c>
      <c r="AT467" s="44">
        <f t="shared" si="849"/>
        <v>330.06350000000003</v>
      </c>
      <c r="AU467" s="44">
        <f t="shared" si="849"/>
        <v>330.06350000000003</v>
      </c>
      <c r="AV467" s="44">
        <f t="shared" si="849"/>
        <v>330.06350000000003</v>
      </c>
      <c r="AW467" s="44">
        <f t="shared" si="849"/>
        <v>330.06350000000003</v>
      </c>
      <c r="AX467" s="44">
        <f t="shared" si="849"/>
        <v>330.06350000000003</v>
      </c>
      <c r="AY467" s="44">
        <f t="shared" si="849"/>
        <v>330.06350000000003</v>
      </c>
      <c r="AZ467" s="44">
        <f t="shared" si="849"/>
        <v>330.06350000000003</v>
      </c>
      <c r="BA467" s="44">
        <f t="shared" si="849"/>
        <v>330.06350000000003</v>
      </c>
      <c r="BB467" s="44">
        <f t="shared" si="849"/>
        <v>330.06350000000003</v>
      </c>
      <c r="BC467" s="44">
        <f t="shared" si="776"/>
        <v>15182.921000000004</v>
      </c>
      <c r="BD467" s="146">
        <f t="shared" si="777"/>
        <v>64032.319000000003</v>
      </c>
    </row>
    <row r="468" spans="1:56" outlineLevel="1" x14ac:dyDescent="0.25">
      <c r="A468" s="34">
        <v>41683</v>
      </c>
      <c r="B468" s="35" t="s">
        <v>677</v>
      </c>
      <c r="C468" s="35" t="s">
        <v>678</v>
      </c>
      <c r="D468" s="42">
        <v>51500</v>
      </c>
      <c r="E468" s="42"/>
      <c r="F468" s="42"/>
      <c r="G468" s="42"/>
      <c r="H468" s="38"/>
      <c r="I468" s="38"/>
      <c r="J468" s="38"/>
      <c r="K468" s="38"/>
      <c r="L468" s="42"/>
      <c r="M468" s="40">
        <f t="shared" si="847"/>
        <v>2145.833333333333</v>
      </c>
      <c r="N468" s="40">
        <v>51285.416666666664</v>
      </c>
      <c r="O468" s="41">
        <v>214.58333333333334</v>
      </c>
      <c r="P468" s="40">
        <v>214.58333333333334</v>
      </c>
      <c r="Q468" s="40">
        <v>214.58333333333334</v>
      </c>
      <c r="R468" s="40">
        <v>214.58333333333334</v>
      </c>
      <c r="S468" s="40">
        <v>214.58333333333334</v>
      </c>
      <c r="T468" s="40">
        <v>214.58333333333334</v>
      </c>
      <c r="U468" s="40">
        <v>214.58333333333334</v>
      </c>
      <c r="V468" s="40">
        <v>214.58333333333334</v>
      </c>
      <c r="W468" s="40">
        <v>214.58333333333334</v>
      </c>
      <c r="X468" s="40">
        <v>214.58333333333334</v>
      </c>
      <c r="Y468" s="40">
        <v>214.58333333333334</v>
      </c>
      <c r="Z468" s="40">
        <v>214.58333333333334</v>
      </c>
      <c r="AA468" s="42">
        <v>4720.833333333333</v>
      </c>
      <c r="AB468" s="42">
        <v>46779.166666666664</v>
      </c>
      <c r="AC468" s="40">
        <f>+($D$468*5%)/12</f>
        <v>214.58333333333334</v>
      </c>
      <c r="AD468" s="40">
        <f t="shared" ref="AD468:AN468" si="850">+($D$468*5%)/12</f>
        <v>214.58333333333334</v>
      </c>
      <c r="AE468" s="40">
        <f t="shared" si="850"/>
        <v>214.58333333333334</v>
      </c>
      <c r="AF468" s="40">
        <f t="shared" si="850"/>
        <v>214.58333333333334</v>
      </c>
      <c r="AG468" s="40">
        <f t="shared" si="850"/>
        <v>214.58333333333334</v>
      </c>
      <c r="AH468" s="40">
        <f t="shared" si="850"/>
        <v>214.58333333333334</v>
      </c>
      <c r="AI468" s="40">
        <f t="shared" si="850"/>
        <v>214.58333333333334</v>
      </c>
      <c r="AJ468" s="40">
        <f t="shared" si="850"/>
        <v>214.58333333333334</v>
      </c>
      <c r="AK468" s="40">
        <f t="shared" si="850"/>
        <v>214.58333333333334</v>
      </c>
      <c r="AL468" s="40">
        <f t="shared" si="850"/>
        <v>214.58333333333334</v>
      </c>
      <c r="AM468" s="40">
        <f t="shared" si="850"/>
        <v>214.58333333333334</v>
      </c>
      <c r="AN468" s="40">
        <f t="shared" si="850"/>
        <v>214.58333333333334</v>
      </c>
      <c r="AO468" s="44">
        <f t="shared" si="837"/>
        <v>7295.833333333333</v>
      </c>
      <c r="AP468" s="44">
        <f t="shared" si="772"/>
        <v>44204.166666666664</v>
      </c>
      <c r="AQ468" s="44">
        <f>+($D$468*5%)/12</f>
        <v>214.58333333333334</v>
      </c>
      <c r="AR468" s="44">
        <f t="shared" ref="AR468:BB468" si="851">+($D$468*5%)/12</f>
        <v>214.58333333333334</v>
      </c>
      <c r="AS468" s="44">
        <f t="shared" si="851"/>
        <v>214.58333333333334</v>
      </c>
      <c r="AT468" s="44">
        <f t="shared" si="851"/>
        <v>214.58333333333334</v>
      </c>
      <c r="AU468" s="44">
        <f t="shared" si="851"/>
        <v>214.58333333333334</v>
      </c>
      <c r="AV468" s="44">
        <f t="shared" si="851"/>
        <v>214.58333333333334</v>
      </c>
      <c r="AW468" s="44">
        <f t="shared" si="851"/>
        <v>214.58333333333334</v>
      </c>
      <c r="AX468" s="44">
        <f t="shared" si="851"/>
        <v>214.58333333333334</v>
      </c>
      <c r="AY468" s="44">
        <f t="shared" si="851"/>
        <v>214.58333333333334</v>
      </c>
      <c r="AZ468" s="44">
        <f t="shared" si="851"/>
        <v>214.58333333333334</v>
      </c>
      <c r="BA468" s="44">
        <f t="shared" si="851"/>
        <v>214.58333333333334</v>
      </c>
      <c r="BB468" s="44">
        <f t="shared" si="851"/>
        <v>214.58333333333334</v>
      </c>
      <c r="BC468" s="44">
        <f t="shared" si="776"/>
        <v>9870.8333333333321</v>
      </c>
      <c r="BD468" s="146">
        <f t="shared" si="777"/>
        <v>41629.166666666672</v>
      </c>
    </row>
    <row r="469" spans="1:56" outlineLevel="1" x14ac:dyDescent="0.25">
      <c r="A469" s="34">
        <v>41683</v>
      </c>
      <c r="B469" s="35" t="s">
        <v>679</v>
      </c>
      <c r="C469" s="35" t="s">
        <v>680</v>
      </c>
      <c r="D469" s="42">
        <v>83868</v>
      </c>
      <c r="E469" s="42"/>
      <c r="F469" s="42"/>
      <c r="G469" s="42"/>
      <c r="H469" s="38"/>
      <c r="I469" s="38"/>
      <c r="J469" s="38"/>
      <c r="K469" s="38"/>
      <c r="L469" s="42"/>
      <c r="M469" s="40">
        <f t="shared" si="847"/>
        <v>3494.5</v>
      </c>
      <c r="N469" s="40">
        <v>83518.55</v>
      </c>
      <c r="O469" s="41">
        <v>349.45000000000005</v>
      </c>
      <c r="P469" s="40">
        <v>349.45000000000005</v>
      </c>
      <c r="Q469" s="40">
        <v>349.45000000000005</v>
      </c>
      <c r="R469" s="40">
        <v>349.45000000000005</v>
      </c>
      <c r="S469" s="40">
        <v>349.45000000000005</v>
      </c>
      <c r="T469" s="40">
        <v>349.45000000000005</v>
      </c>
      <c r="U469" s="40">
        <v>349.45000000000005</v>
      </c>
      <c r="V469" s="40">
        <v>349.45000000000005</v>
      </c>
      <c r="W469" s="40">
        <v>349.45000000000005</v>
      </c>
      <c r="X469" s="40">
        <v>349.45000000000005</v>
      </c>
      <c r="Y469" s="40">
        <v>349.45000000000005</v>
      </c>
      <c r="Z469" s="40">
        <v>349.45000000000005</v>
      </c>
      <c r="AA469" s="42">
        <v>7687.9</v>
      </c>
      <c r="AB469" s="42">
        <v>76180.100000000006</v>
      </c>
      <c r="AC469" s="40">
        <f>+($D$469*5%)/12</f>
        <v>349.45000000000005</v>
      </c>
      <c r="AD469" s="40">
        <f t="shared" ref="AD469:AN469" si="852">+($D$469*5%)/12</f>
        <v>349.45000000000005</v>
      </c>
      <c r="AE469" s="40">
        <f t="shared" si="852"/>
        <v>349.45000000000005</v>
      </c>
      <c r="AF469" s="40">
        <f t="shared" si="852"/>
        <v>349.45000000000005</v>
      </c>
      <c r="AG469" s="40">
        <f t="shared" si="852"/>
        <v>349.45000000000005</v>
      </c>
      <c r="AH469" s="40">
        <f t="shared" si="852"/>
        <v>349.45000000000005</v>
      </c>
      <c r="AI469" s="40">
        <f t="shared" si="852"/>
        <v>349.45000000000005</v>
      </c>
      <c r="AJ469" s="40">
        <f t="shared" si="852"/>
        <v>349.45000000000005</v>
      </c>
      <c r="AK469" s="40">
        <f t="shared" si="852"/>
        <v>349.45000000000005</v>
      </c>
      <c r="AL469" s="40">
        <f t="shared" si="852"/>
        <v>349.45000000000005</v>
      </c>
      <c r="AM469" s="40">
        <f t="shared" si="852"/>
        <v>349.45000000000005</v>
      </c>
      <c r="AN469" s="40">
        <f t="shared" si="852"/>
        <v>349.45000000000005</v>
      </c>
      <c r="AO469" s="44">
        <f t="shared" si="837"/>
        <v>11881.3</v>
      </c>
      <c r="AP469" s="44">
        <f t="shared" si="772"/>
        <v>71986.7</v>
      </c>
      <c r="AQ469" s="44">
        <f>+($D$469*5%)/12</f>
        <v>349.45000000000005</v>
      </c>
      <c r="AR469" s="44">
        <f t="shared" ref="AR469:BB469" si="853">+($D$469*5%)/12</f>
        <v>349.45000000000005</v>
      </c>
      <c r="AS469" s="44">
        <f t="shared" si="853"/>
        <v>349.45000000000005</v>
      </c>
      <c r="AT469" s="44">
        <f t="shared" si="853"/>
        <v>349.45000000000005</v>
      </c>
      <c r="AU469" s="44">
        <f t="shared" si="853"/>
        <v>349.45000000000005</v>
      </c>
      <c r="AV469" s="44">
        <f t="shared" si="853"/>
        <v>349.45000000000005</v>
      </c>
      <c r="AW469" s="44">
        <f t="shared" si="853"/>
        <v>349.45000000000005</v>
      </c>
      <c r="AX469" s="44">
        <f t="shared" si="853"/>
        <v>349.45000000000005</v>
      </c>
      <c r="AY469" s="44">
        <f t="shared" si="853"/>
        <v>349.45000000000005</v>
      </c>
      <c r="AZ469" s="44">
        <f t="shared" si="853"/>
        <v>349.45000000000005</v>
      </c>
      <c r="BA469" s="44">
        <f t="shared" si="853"/>
        <v>349.45000000000005</v>
      </c>
      <c r="BB469" s="44">
        <f t="shared" si="853"/>
        <v>349.45000000000005</v>
      </c>
      <c r="BC469" s="44">
        <f t="shared" si="776"/>
        <v>16074.699999999999</v>
      </c>
      <c r="BD469" s="146">
        <f t="shared" si="777"/>
        <v>67793.3</v>
      </c>
    </row>
    <row r="470" spans="1:56" outlineLevel="1" x14ac:dyDescent="0.25">
      <c r="A470" s="34">
        <v>41690</v>
      </c>
      <c r="B470" s="35" t="s">
        <v>681</v>
      </c>
      <c r="C470" s="35" t="s">
        <v>682</v>
      </c>
      <c r="D470" s="42">
        <v>51500</v>
      </c>
      <c r="E470" s="42"/>
      <c r="F470" s="42"/>
      <c r="G470" s="42"/>
      <c r="H470" s="38"/>
      <c r="I470" s="38"/>
      <c r="J470" s="38"/>
      <c r="K470" s="38"/>
      <c r="L470" s="42"/>
      <c r="M470" s="40">
        <f t="shared" si="847"/>
        <v>2145.833333333333</v>
      </c>
      <c r="N470" s="40">
        <v>51285.416666666664</v>
      </c>
      <c r="O470" s="41">
        <v>214.58333333333334</v>
      </c>
      <c r="P470" s="40">
        <v>214.58333333333334</v>
      </c>
      <c r="Q470" s="40">
        <v>214.58333333333334</v>
      </c>
      <c r="R470" s="40">
        <v>214.58333333333334</v>
      </c>
      <c r="S470" s="40">
        <v>214.58333333333334</v>
      </c>
      <c r="T470" s="40">
        <v>214.58333333333334</v>
      </c>
      <c r="U470" s="40">
        <v>214.58333333333334</v>
      </c>
      <c r="V470" s="40">
        <v>214.58333333333334</v>
      </c>
      <c r="W470" s="40">
        <v>214.58333333333334</v>
      </c>
      <c r="X470" s="40">
        <v>214.58333333333334</v>
      </c>
      <c r="Y470" s="40">
        <v>214.58333333333334</v>
      </c>
      <c r="Z470" s="40">
        <v>214.58333333333334</v>
      </c>
      <c r="AA470" s="42">
        <v>4720.833333333333</v>
      </c>
      <c r="AB470" s="42">
        <v>46779.166666666664</v>
      </c>
      <c r="AC470" s="40">
        <f>+($D$470*5%)/12</f>
        <v>214.58333333333334</v>
      </c>
      <c r="AD470" s="40">
        <f t="shared" ref="AD470:AN470" si="854">+($D$470*5%)/12</f>
        <v>214.58333333333334</v>
      </c>
      <c r="AE470" s="40">
        <f t="shared" si="854"/>
        <v>214.58333333333334</v>
      </c>
      <c r="AF470" s="40">
        <f t="shared" si="854"/>
        <v>214.58333333333334</v>
      </c>
      <c r="AG470" s="40">
        <f t="shared" si="854"/>
        <v>214.58333333333334</v>
      </c>
      <c r="AH470" s="40">
        <f t="shared" si="854"/>
        <v>214.58333333333334</v>
      </c>
      <c r="AI470" s="40">
        <f t="shared" si="854"/>
        <v>214.58333333333334</v>
      </c>
      <c r="AJ470" s="40">
        <f t="shared" si="854"/>
        <v>214.58333333333334</v>
      </c>
      <c r="AK470" s="40">
        <f t="shared" si="854"/>
        <v>214.58333333333334</v>
      </c>
      <c r="AL470" s="40">
        <f t="shared" si="854"/>
        <v>214.58333333333334</v>
      </c>
      <c r="AM470" s="40">
        <f t="shared" si="854"/>
        <v>214.58333333333334</v>
      </c>
      <c r="AN470" s="40">
        <f t="shared" si="854"/>
        <v>214.58333333333334</v>
      </c>
      <c r="AO470" s="44">
        <f t="shared" si="837"/>
        <v>7295.833333333333</v>
      </c>
      <c r="AP470" s="44">
        <f t="shared" si="772"/>
        <v>44204.166666666664</v>
      </c>
      <c r="AQ470" s="44">
        <f>+($D$470*5%)/12</f>
        <v>214.58333333333334</v>
      </c>
      <c r="AR470" s="44">
        <f t="shared" ref="AR470:BB470" si="855">+($D$470*5%)/12</f>
        <v>214.58333333333334</v>
      </c>
      <c r="AS470" s="44">
        <f t="shared" si="855"/>
        <v>214.58333333333334</v>
      </c>
      <c r="AT470" s="44">
        <f t="shared" si="855"/>
        <v>214.58333333333334</v>
      </c>
      <c r="AU470" s="44">
        <f t="shared" si="855"/>
        <v>214.58333333333334</v>
      </c>
      <c r="AV470" s="44">
        <f t="shared" si="855"/>
        <v>214.58333333333334</v>
      </c>
      <c r="AW470" s="44">
        <f t="shared" si="855"/>
        <v>214.58333333333334</v>
      </c>
      <c r="AX470" s="44">
        <f t="shared" si="855"/>
        <v>214.58333333333334</v>
      </c>
      <c r="AY470" s="44">
        <f t="shared" si="855"/>
        <v>214.58333333333334</v>
      </c>
      <c r="AZ470" s="44">
        <f t="shared" si="855"/>
        <v>214.58333333333334</v>
      </c>
      <c r="BA470" s="44">
        <f t="shared" si="855"/>
        <v>214.58333333333334</v>
      </c>
      <c r="BB470" s="44">
        <f t="shared" si="855"/>
        <v>214.58333333333334</v>
      </c>
      <c r="BC470" s="44">
        <f t="shared" si="776"/>
        <v>9870.8333333333321</v>
      </c>
      <c r="BD470" s="146">
        <f t="shared" si="777"/>
        <v>41629.166666666672</v>
      </c>
    </row>
    <row r="471" spans="1:56" outlineLevel="1" x14ac:dyDescent="0.25">
      <c r="A471" s="34">
        <v>41691</v>
      </c>
      <c r="B471" s="35" t="s">
        <v>683</v>
      </c>
      <c r="C471" s="35" t="s">
        <v>684</v>
      </c>
      <c r="D471" s="42">
        <v>63305.86</v>
      </c>
      <c r="E471" s="42"/>
      <c r="F471" s="42"/>
      <c r="G471" s="42"/>
      <c r="H471" s="38"/>
      <c r="I471" s="38"/>
      <c r="J471" s="38"/>
      <c r="K471" s="38"/>
      <c r="L471" s="42"/>
      <c r="M471" s="40">
        <f t="shared" si="847"/>
        <v>2637.7441666666668</v>
      </c>
      <c r="N471" s="40">
        <v>63042.085583333333</v>
      </c>
      <c r="O471" s="41">
        <v>263.7744166666667</v>
      </c>
      <c r="P471" s="40">
        <v>263.7744166666667</v>
      </c>
      <c r="Q471" s="40">
        <v>263.7744166666667</v>
      </c>
      <c r="R471" s="40">
        <v>263.7744166666667</v>
      </c>
      <c r="S471" s="40">
        <v>263.7744166666667</v>
      </c>
      <c r="T471" s="40">
        <v>263.7744166666667</v>
      </c>
      <c r="U471" s="40">
        <v>263.7744166666667</v>
      </c>
      <c r="V471" s="40">
        <v>263.7744166666667</v>
      </c>
      <c r="W471" s="40">
        <v>263.7744166666667</v>
      </c>
      <c r="X471" s="40">
        <v>263.7744166666667</v>
      </c>
      <c r="Y471" s="40">
        <v>263.7744166666667</v>
      </c>
      <c r="Z471" s="40">
        <v>263.7744166666667</v>
      </c>
      <c r="AA471" s="42">
        <v>5803.037166666667</v>
      </c>
      <c r="AB471" s="42">
        <v>57502.822833333332</v>
      </c>
      <c r="AC471" s="40">
        <f>+($D$471*5%)/12</f>
        <v>263.7744166666667</v>
      </c>
      <c r="AD471" s="40">
        <f t="shared" ref="AD471:AN471" si="856">+($D$471*5%)/12</f>
        <v>263.7744166666667</v>
      </c>
      <c r="AE471" s="40">
        <f t="shared" si="856"/>
        <v>263.7744166666667</v>
      </c>
      <c r="AF471" s="40">
        <f t="shared" si="856"/>
        <v>263.7744166666667</v>
      </c>
      <c r="AG471" s="40">
        <f t="shared" si="856"/>
        <v>263.7744166666667</v>
      </c>
      <c r="AH471" s="40">
        <f t="shared" si="856"/>
        <v>263.7744166666667</v>
      </c>
      <c r="AI471" s="40">
        <f t="shared" si="856"/>
        <v>263.7744166666667</v>
      </c>
      <c r="AJ471" s="40">
        <f t="shared" si="856"/>
        <v>263.7744166666667</v>
      </c>
      <c r="AK471" s="40">
        <f t="shared" si="856"/>
        <v>263.7744166666667</v>
      </c>
      <c r="AL471" s="40">
        <f t="shared" si="856"/>
        <v>263.7744166666667</v>
      </c>
      <c r="AM471" s="40">
        <f t="shared" si="856"/>
        <v>263.7744166666667</v>
      </c>
      <c r="AN471" s="40">
        <f t="shared" si="856"/>
        <v>263.7744166666667</v>
      </c>
      <c r="AO471" s="44">
        <f t="shared" si="837"/>
        <v>8968.3301666666666</v>
      </c>
      <c r="AP471" s="44">
        <f t="shared" si="772"/>
        <v>54337.529833333334</v>
      </c>
      <c r="AQ471" s="44">
        <f>+($D$471*5%)/12</f>
        <v>263.7744166666667</v>
      </c>
      <c r="AR471" s="44">
        <f t="shared" ref="AR471:BB471" si="857">+($D$471*5%)/12</f>
        <v>263.7744166666667</v>
      </c>
      <c r="AS471" s="44">
        <f t="shared" si="857"/>
        <v>263.7744166666667</v>
      </c>
      <c r="AT471" s="44">
        <f t="shared" si="857"/>
        <v>263.7744166666667</v>
      </c>
      <c r="AU471" s="44">
        <f t="shared" si="857"/>
        <v>263.7744166666667</v>
      </c>
      <c r="AV471" s="44">
        <f t="shared" si="857"/>
        <v>263.7744166666667</v>
      </c>
      <c r="AW471" s="44">
        <f t="shared" si="857"/>
        <v>263.7744166666667</v>
      </c>
      <c r="AX471" s="44">
        <f t="shared" si="857"/>
        <v>263.7744166666667</v>
      </c>
      <c r="AY471" s="44">
        <f t="shared" si="857"/>
        <v>263.7744166666667</v>
      </c>
      <c r="AZ471" s="44">
        <f t="shared" si="857"/>
        <v>263.7744166666667</v>
      </c>
      <c r="BA471" s="44">
        <f t="shared" si="857"/>
        <v>263.7744166666667</v>
      </c>
      <c r="BB471" s="44">
        <f t="shared" si="857"/>
        <v>263.7744166666667</v>
      </c>
      <c r="BC471" s="44">
        <f t="shared" si="776"/>
        <v>12133.623166666666</v>
      </c>
      <c r="BD471" s="146">
        <f t="shared" si="777"/>
        <v>51172.236833333336</v>
      </c>
    </row>
    <row r="472" spans="1:56" outlineLevel="1" x14ac:dyDescent="0.25">
      <c r="A472" s="34">
        <v>41697</v>
      </c>
      <c r="B472" s="35" t="s">
        <v>685</v>
      </c>
      <c r="C472" s="35" t="s">
        <v>686</v>
      </c>
      <c r="D472" s="42">
        <v>51500</v>
      </c>
      <c r="E472" s="42"/>
      <c r="F472" s="42"/>
      <c r="G472" s="42"/>
      <c r="H472" s="38"/>
      <c r="I472" s="38"/>
      <c r="J472" s="38"/>
      <c r="K472" s="38"/>
      <c r="L472" s="42"/>
      <c r="M472" s="40">
        <f t="shared" si="847"/>
        <v>2145.833333333333</v>
      </c>
      <c r="N472" s="40">
        <v>51285.416666666664</v>
      </c>
      <c r="O472" s="41">
        <v>214.58333333333334</v>
      </c>
      <c r="P472" s="40">
        <v>214.58333333333334</v>
      </c>
      <c r="Q472" s="40">
        <v>214.58333333333334</v>
      </c>
      <c r="R472" s="40">
        <v>214.58333333333334</v>
      </c>
      <c r="S472" s="40">
        <v>214.58333333333334</v>
      </c>
      <c r="T472" s="40">
        <v>214.58333333333334</v>
      </c>
      <c r="U472" s="40">
        <v>214.58333333333334</v>
      </c>
      <c r="V472" s="40">
        <v>214.58333333333334</v>
      </c>
      <c r="W472" s="40">
        <v>214.58333333333334</v>
      </c>
      <c r="X472" s="40">
        <v>214.58333333333334</v>
      </c>
      <c r="Y472" s="40">
        <v>214.58333333333334</v>
      </c>
      <c r="Z472" s="40">
        <v>214.58333333333334</v>
      </c>
      <c r="AA472" s="42">
        <v>4720.833333333333</v>
      </c>
      <c r="AB472" s="42">
        <v>46779.166666666664</v>
      </c>
      <c r="AC472" s="40">
        <f>+($D$472*5%)/12</f>
        <v>214.58333333333334</v>
      </c>
      <c r="AD472" s="40">
        <f t="shared" ref="AD472:AN472" si="858">+($D$472*5%)/12</f>
        <v>214.58333333333334</v>
      </c>
      <c r="AE472" s="40">
        <f t="shared" si="858"/>
        <v>214.58333333333334</v>
      </c>
      <c r="AF472" s="40">
        <f t="shared" si="858"/>
        <v>214.58333333333334</v>
      </c>
      <c r="AG472" s="40">
        <f t="shared" si="858"/>
        <v>214.58333333333334</v>
      </c>
      <c r="AH472" s="40">
        <f t="shared" si="858"/>
        <v>214.58333333333334</v>
      </c>
      <c r="AI472" s="40">
        <f t="shared" si="858"/>
        <v>214.58333333333334</v>
      </c>
      <c r="AJ472" s="40">
        <f t="shared" si="858"/>
        <v>214.58333333333334</v>
      </c>
      <c r="AK472" s="40">
        <f t="shared" si="858"/>
        <v>214.58333333333334</v>
      </c>
      <c r="AL472" s="40">
        <f t="shared" si="858"/>
        <v>214.58333333333334</v>
      </c>
      <c r="AM472" s="40">
        <f t="shared" si="858"/>
        <v>214.58333333333334</v>
      </c>
      <c r="AN472" s="40">
        <f t="shared" si="858"/>
        <v>214.58333333333334</v>
      </c>
      <c r="AO472" s="44">
        <f t="shared" si="837"/>
        <v>7295.833333333333</v>
      </c>
      <c r="AP472" s="44">
        <f t="shared" si="772"/>
        <v>44204.166666666664</v>
      </c>
      <c r="AQ472" s="44">
        <f>+($D$472*5%)/12</f>
        <v>214.58333333333334</v>
      </c>
      <c r="AR472" s="44">
        <f t="shared" ref="AR472:BB472" si="859">+($D$472*5%)/12</f>
        <v>214.58333333333334</v>
      </c>
      <c r="AS472" s="44">
        <f t="shared" si="859"/>
        <v>214.58333333333334</v>
      </c>
      <c r="AT472" s="44">
        <f t="shared" si="859"/>
        <v>214.58333333333334</v>
      </c>
      <c r="AU472" s="44">
        <f t="shared" si="859"/>
        <v>214.58333333333334</v>
      </c>
      <c r="AV472" s="44">
        <f t="shared" si="859"/>
        <v>214.58333333333334</v>
      </c>
      <c r="AW472" s="44">
        <f t="shared" si="859"/>
        <v>214.58333333333334</v>
      </c>
      <c r="AX472" s="44">
        <f t="shared" si="859"/>
        <v>214.58333333333334</v>
      </c>
      <c r="AY472" s="44">
        <f t="shared" si="859"/>
        <v>214.58333333333334</v>
      </c>
      <c r="AZ472" s="44">
        <f t="shared" si="859"/>
        <v>214.58333333333334</v>
      </c>
      <c r="BA472" s="44">
        <f t="shared" si="859"/>
        <v>214.58333333333334</v>
      </c>
      <c r="BB472" s="44">
        <f t="shared" si="859"/>
        <v>214.58333333333334</v>
      </c>
      <c r="BC472" s="44">
        <f t="shared" si="776"/>
        <v>9870.8333333333321</v>
      </c>
      <c r="BD472" s="146">
        <f t="shared" si="777"/>
        <v>41629.166666666672</v>
      </c>
    </row>
    <row r="473" spans="1:56" outlineLevel="1" x14ac:dyDescent="0.25">
      <c r="A473" s="34">
        <v>41704</v>
      </c>
      <c r="B473" s="35" t="s">
        <v>687</v>
      </c>
      <c r="C473" s="35" t="s">
        <v>678</v>
      </c>
      <c r="D473" s="42">
        <v>51500</v>
      </c>
      <c r="E473" s="42"/>
      <c r="F473" s="42"/>
      <c r="G473" s="42"/>
      <c r="H473" s="38"/>
      <c r="I473" s="38"/>
      <c r="J473" s="38"/>
      <c r="K473" s="38"/>
      <c r="L473" s="42"/>
      <c r="M473" s="40">
        <f>+SUM(R473:Z473)</f>
        <v>1931.2499999999998</v>
      </c>
      <c r="N473" s="40">
        <v>51285.416666666664</v>
      </c>
      <c r="O473" s="41">
        <v>214.58333333333334</v>
      </c>
      <c r="P473" s="40">
        <v>214.58333333333334</v>
      </c>
      <c r="Q473" s="40">
        <v>214.58333333333334</v>
      </c>
      <c r="R473" s="40">
        <v>214.58333333333334</v>
      </c>
      <c r="S473" s="40">
        <v>214.58333333333334</v>
      </c>
      <c r="T473" s="40">
        <v>214.58333333333334</v>
      </c>
      <c r="U473" s="40">
        <v>214.58333333333334</v>
      </c>
      <c r="V473" s="40">
        <v>214.58333333333334</v>
      </c>
      <c r="W473" s="40">
        <v>214.58333333333334</v>
      </c>
      <c r="X473" s="40">
        <v>214.58333333333334</v>
      </c>
      <c r="Y473" s="40">
        <v>214.58333333333334</v>
      </c>
      <c r="Z473" s="40">
        <v>214.58333333333334</v>
      </c>
      <c r="AA473" s="42">
        <v>4506.25</v>
      </c>
      <c r="AB473" s="42">
        <v>46993.75</v>
      </c>
      <c r="AC473" s="40">
        <f>+($D$473*5%)/12</f>
        <v>214.58333333333334</v>
      </c>
      <c r="AD473" s="40">
        <f t="shared" ref="AD473:AN473" si="860">+($D$473*5%)/12</f>
        <v>214.58333333333334</v>
      </c>
      <c r="AE473" s="40">
        <f t="shared" si="860"/>
        <v>214.58333333333334</v>
      </c>
      <c r="AF473" s="40">
        <f t="shared" si="860"/>
        <v>214.58333333333334</v>
      </c>
      <c r="AG473" s="40">
        <f t="shared" si="860"/>
        <v>214.58333333333334</v>
      </c>
      <c r="AH473" s="40">
        <f t="shared" si="860"/>
        <v>214.58333333333334</v>
      </c>
      <c r="AI473" s="40">
        <f t="shared" si="860"/>
        <v>214.58333333333334</v>
      </c>
      <c r="AJ473" s="40">
        <f t="shared" si="860"/>
        <v>214.58333333333334</v>
      </c>
      <c r="AK473" s="40">
        <f t="shared" si="860"/>
        <v>214.58333333333334</v>
      </c>
      <c r="AL473" s="40">
        <f t="shared" si="860"/>
        <v>214.58333333333334</v>
      </c>
      <c r="AM473" s="40">
        <f t="shared" si="860"/>
        <v>214.58333333333334</v>
      </c>
      <c r="AN473" s="40">
        <f t="shared" si="860"/>
        <v>214.58333333333334</v>
      </c>
      <c r="AO473" s="44">
        <f t="shared" si="837"/>
        <v>7081.25</v>
      </c>
      <c r="AP473" s="44">
        <f t="shared" si="772"/>
        <v>44418.75</v>
      </c>
      <c r="AQ473" s="44">
        <f>+($D$473*5%)/12</f>
        <v>214.58333333333334</v>
      </c>
      <c r="AR473" s="44">
        <f t="shared" ref="AR473:BB473" si="861">+($D$473*5%)/12</f>
        <v>214.58333333333334</v>
      </c>
      <c r="AS473" s="44">
        <f t="shared" si="861"/>
        <v>214.58333333333334</v>
      </c>
      <c r="AT473" s="44">
        <f t="shared" si="861"/>
        <v>214.58333333333334</v>
      </c>
      <c r="AU473" s="44">
        <f t="shared" si="861"/>
        <v>214.58333333333334</v>
      </c>
      <c r="AV473" s="44">
        <f t="shared" si="861"/>
        <v>214.58333333333334</v>
      </c>
      <c r="AW473" s="44">
        <f t="shared" si="861"/>
        <v>214.58333333333334</v>
      </c>
      <c r="AX473" s="44">
        <f t="shared" si="861"/>
        <v>214.58333333333334</v>
      </c>
      <c r="AY473" s="44">
        <f t="shared" si="861"/>
        <v>214.58333333333334</v>
      </c>
      <c r="AZ473" s="44">
        <f t="shared" si="861"/>
        <v>214.58333333333334</v>
      </c>
      <c r="BA473" s="44">
        <f t="shared" si="861"/>
        <v>214.58333333333334</v>
      </c>
      <c r="BB473" s="44">
        <f t="shared" si="861"/>
        <v>214.58333333333334</v>
      </c>
      <c r="BC473" s="44">
        <f t="shared" si="776"/>
        <v>9656.25</v>
      </c>
      <c r="BD473" s="146">
        <f t="shared" si="777"/>
        <v>41843.75</v>
      </c>
    </row>
    <row r="474" spans="1:56" outlineLevel="1" x14ac:dyDescent="0.25">
      <c r="A474" s="34">
        <v>41711</v>
      </c>
      <c r="B474" s="35" t="s">
        <v>688</v>
      </c>
      <c r="C474" s="35" t="s">
        <v>689</v>
      </c>
      <c r="D474" s="42">
        <v>51500</v>
      </c>
      <c r="E474" s="42"/>
      <c r="F474" s="42"/>
      <c r="G474" s="42"/>
      <c r="H474" s="38"/>
      <c r="I474" s="38"/>
      <c r="J474" s="38"/>
      <c r="K474" s="38"/>
      <c r="L474" s="42"/>
      <c r="M474" s="40">
        <f>+SUM(R474:Z474)</f>
        <v>1931.2499999999998</v>
      </c>
      <c r="N474" s="40">
        <v>51285.416666666664</v>
      </c>
      <c r="O474" s="41">
        <v>214.58333333333334</v>
      </c>
      <c r="P474" s="40">
        <v>214.58333333333334</v>
      </c>
      <c r="Q474" s="40">
        <v>214.58333333333334</v>
      </c>
      <c r="R474" s="40">
        <v>214.58333333333334</v>
      </c>
      <c r="S474" s="40">
        <v>214.58333333333334</v>
      </c>
      <c r="T474" s="40">
        <v>214.58333333333334</v>
      </c>
      <c r="U474" s="40">
        <v>214.58333333333334</v>
      </c>
      <c r="V474" s="40">
        <v>214.58333333333334</v>
      </c>
      <c r="W474" s="40">
        <v>214.58333333333334</v>
      </c>
      <c r="X474" s="40">
        <v>214.58333333333334</v>
      </c>
      <c r="Y474" s="40">
        <v>214.58333333333334</v>
      </c>
      <c r="Z474" s="40">
        <v>214.58333333333334</v>
      </c>
      <c r="AA474" s="42">
        <v>4506.25</v>
      </c>
      <c r="AB474" s="42">
        <v>46993.75</v>
      </c>
      <c r="AC474" s="40">
        <f>+($D$474*5%)/12</f>
        <v>214.58333333333334</v>
      </c>
      <c r="AD474" s="40">
        <f t="shared" ref="AD474:AN474" si="862">+($D$474*5%)/12</f>
        <v>214.58333333333334</v>
      </c>
      <c r="AE474" s="40">
        <f t="shared" si="862"/>
        <v>214.58333333333334</v>
      </c>
      <c r="AF474" s="40">
        <f t="shared" si="862"/>
        <v>214.58333333333334</v>
      </c>
      <c r="AG474" s="40">
        <f t="shared" si="862"/>
        <v>214.58333333333334</v>
      </c>
      <c r="AH474" s="40">
        <f t="shared" si="862"/>
        <v>214.58333333333334</v>
      </c>
      <c r="AI474" s="40">
        <f t="shared" si="862"/>
        <v>214.58333333333334</v>
      </c>
      <c r="AJ474" s="40">
        <f t="shared" si="862"/>
        <v>214.58333333333334</v>
      </c>
      <c r="AK474" s="40">
        <f t="shared" si="862"/>
        <v>214.58333333333334</v>
      </c>
      <c r="AL474" s="40">
        <f t="shared" si="862"/>
        <v>214.58333333333334</v>
      </c>
      <c r="AM474" s="40">
        <f t="shared" si="862"/>
        <v>214.58333333333334</v>
      </c>
      <c r="AN474" s="40">
        <f t="shared" si="862"/>
        <v>214.58333333333334</v>
      </c>
      <c r="AO474" s="44">
        <f t="shared" si="837"/>
        <v>7081.25</v>
      </c>
      <c r="AP474" s="44">
        <f t="shared" si="772"/>
        <v>44418.75</v>
      </c>
      <c r="AQ474" s="44">
        <f>+($D$474*5%)/12</f>
        <v>214.58333333333334</v>
      </c>
      <c r="AR474" s="44">
        <f t="shared" ref="AR474:BB474" si="863">+($D$474*5%)/12</f>
        <v>214.58333333333334</v>
      </c>
      <c r="AS474" s="44">
        <f t="shared" si="863"/>
        <v>214.58333333333334</v>
      </c>
      <c r="AT474" s="44">
        <f t="shared" si="863"/>
        <v>214.58333333333334</v>
      </c>
      <c r="AU474" s="44">
        <f t="shared" si="863"/>
        <v>214.58333333333334</v>
      </c>
      <c r="AV474" s="44">
        <f t="shared" si="863"/>
        <v>214.58333333333334</v>
      </c>
      <c r="AW474" s="44">
        <f t="shared" si="863"/>
        <v>214.58333333333334</v>
      </c>
      <c r="AX474" s="44">
        <f t="shared" si="863"/>
        <v>214.58333333333334</v>
      </c>
      <c r="AY474" s="44">
        <f t="shared" si="863"/>
        <v>214.58333333333334</v>
      </c>
      <c r="AZ474" s="44">
        <f t="shared" si="863"/>
        <v>214.58333333333334</v>
      </c>
      <c r="BA474" s="44">
        <f t="shared" si="863"/>
        <v>214.58333333333334</v>
      </c>
      <c r="BB474" s="44">
        <f t="shared" si="863"/>
        <v>214.58333333333334</v>
      </c>
      <c r="BC474" s="44">
        <f t="shared" si="776"/>
        <v>9656.25</v>
      </c>
      <c r="BD474" s="146">
        <f t="shared" si="777"/>
        <v>41843.75</v>
      </c>
    </row>
    <row r="475" spans="1:56" outlineLevel="1" x14ac:dyDescent="0.25">
      <c r="A475" s="34">
        <v>41718</v>
      </c>
      <c r="B475" s="35" t="s">
        <v>690</v>
      </c>
      <c r="C475" s="35" t="s">
        <v>691</v>
      </c>
      <c r="D475" s="42">
        <v>51500</v>
      </c>
      <c r="E475" s="42"/>
      <c r="F475" s="42"/>
      <c r="G475" s="42"/>
      <c r="H475" s="38"/>
      <c r="I475" s="38"/>
      <c r="J475" s="38"/>
      <c r="K475" s="38"/>
      <c r="L475" s="42"/>
      <c r="M475" s="40">
        <f>+SUM(R475:Z475)</f>
        <v>1931.2499999999998</v>
      </c>
      <c r="N475" s="40">
        <v>51285.416666666664</v>
      </c>
      <c r="O475" s="41">
        <v>214.58333333333334</v>
      </c>
      <c r="P475" s="40">
        <v>214.58333333333334</v>
      </c>
      <c r="Q475" s="40">
        <v>214.58333333333334</v>
      </c>
      <c r="R475" s="40">
        <v>214.58333333333334</v>
      </c>
      <c r="S475" s="40">
        <v>214.58333333333334</v>
      </c>
      <c r="T475" s="40">
        <v>214.58333333333334</v>
      </c>
      <c r="U475" s="40">
        <v>214.58333333333334</v>
      </c>
      <c r="V475" s="40">
        <v>214.58333333333334</v>
      </c>
      <c r="W475" s="40">
        <v>214.58333333333334</v>
      </c>
      <c r="X475" s="40">
        <v>214.58333333333334</v>
      </c>
      <c r="Y475" s="40">
        <v>214.58333333333334</v>
      </c>
      <c r="Z475" s="40">
        <v>214.58333333333334</v>
      </c>
      <c r="AA475" s="42">
        <v>4506.25</v>
      </c>
      <c r="AB475" s="42">
        <v>46993.75</v>
      </c>
      <c r="AC475" s="40">
        <f>+($D$475*5%)/12</f>
        <v>214.58333333333334</v>
      </c>
      <c r="AD475" s="40">
        <f t="shared" ref="AD475:AN475" si="864">+($D$475*5%)/12</f>
        <v>214.58333333333334</v>
      </c>
      <c r="AE475" s="40">
        <f t="shared" si="864"/>
        <v>214.58333333333334</v>
      </c>
      <c r="AF475" s="40">
        <f t="shared" si="864"/>
        <v>214.58333333333334</v>
      </c>
      <c r="AG475" s="40">
        <f t="shared" si="864"/>
        <v>214.58333333333334</v>
      </c>
      <c r="AH475" s="40">
        <f t="shared" si="864"/>
        <v>214.58333333333334</v>
      </c>
      <c r="AI475" s="40">
        <f t="shared" si="864"/>
        <v>214.58333333333334</v>
      </c>
      <c r="AJ475" s="40">
        <f t="shared" si="864"/>
        <v>214.58333333333334</v>
      </c>
      <c r="AK475" s="40">
        <f t="shared" si="864"/>
        <v>214.58333333333334</v>
      </c>
      <c r="AL475" s="40">
        <f t="shared" si="864"/>
        <v>214.58333333333334</v>
      </c>
      <c r="AM475" s="40">
        <f t="shared" si="864"/>
        <v>214.58333333333334</v>
      </c>
      <c r="AN475" s="40">
        <f t="shared" si="864"/>
        <v>214.58333333333334</v>
      </c>
      <c r="AO475" s="44">
        <f t="shared" si="837"/>
        <v>7081.25</v>
      </c>
      <c r="AP475" s="44">
        <f t="shared" si="772"/>
        <v>44418.75</v>
      </c>
      <c r="AQ475" s="44">
        <f>+($D$475*5%)/12</f>
        <v>214.58333333333334</v>
      </c>
      <c r="AR475" s="44">
        <f t="shared" ref="AR475:BB475" si="865">+($D$475*5%)/12</f>
        <v>214.58333333333334</v>
      </c>
      <c r="AS475" s="44">
        <f t="shared" si="865"/>
        <v>214.58333333333334</v>
      </c>
      <c r="AT475" s="44">
        <f t="shared" si="865"/>
        <v>214.58333333333334</v>
      </c>
      <c r="AU475" s="44">
        <f t="shared" si="865"/>
        <v>214.58333333333334</v>
      </c>
      <c r="AV475" s="44">
        <f t="shared" si="865"/>
        <v>214.58333333333334</v>
      </c>
      <c r="AW475" s="44">
        <f t="shared" si="865"/>
        <v>214.58333333333334</v>
      </c>
      <c r="AX475" s="44">
        <f t="shared" si="865"/>
        <v>214.58333333333334</v>
      </c>
      <c r="AY475" s="44">
        <f t="shared" si="865"/>
        <v>214.58333333333334</v>
      </c>
      <c r="AZ475" s="44">
        <f t="shared" si="865"/>
        <v>214.58333333333334</v>
      </c>
      <c r="BA475" s="44">
        <f t="shared" si="865"/>
        <v>214.58333333333334</v>
      </c>
      <c r="BB475" s="44">
        <f t="shared" si="865"/>
        <v>214.58333333333334</v>
      </c>
      <c r="BC475" s="44">
        <f t="shared" si="776"/>
        <v>9656.25</v>
      </c>
      <c r="BD475" s="146">
        <f t="shared" si="777"/>
        <v>41843.75</v>
      </c>
    </row>
    <row r="476" spans="1:56" outlineLevel="1" x14ac:dyDescent="0.25">
      <c r="A476" s="34">
        <v>41722</v>
      </c>
      <c r="B476" s="35" t="s">
        <v>692</v>
      </c>
      <c r="C476" s="35" t="s">
        <v>693</v>
      </c>
      <c r="D476" s="42">
        <v>64348.84</v>
      </c>
      <c r="E476" s="42"/>
      <c r="F476" s="42"/>
      <c r="G476" s="42"/>
      <c r="H476" s="38"/>
      <c r="I476" s="38"/>
      <c r="J476" s="38"/>
      <c r="K476" s="38"/>
      <c r="L476" s="42"/>
      <c r="M476" s="40">
        <f>+SUM(R476:Z476)</f>
        <v>2413.0814999999998</v>
      </c>
      <c r="N476" s="40">
        <v>64080.719833333329</v>
      </c>
      <c r="O476" s="41">
        <v>268.12016666666665</v>
      </c>
      <c r="P476" s="40">
        <v>268.12016666666665</v>
      </c>
      <c r="Q476" s="40">
        <v>268.12016666666665</v>
      </c>
      <c r="R476" s="40">
        <v>268.12016666666665</v>
      </c>
      <c r="S476" s="40">
        <v>268.12016666666665</v>
      </c>
      <c r="T476" s="40">
        <v>268.12016666666665</v>
      </c>
      <c r="U476" s="40">
        <v>268.12016666666665</v>
      </c>
      <c r="V476" s="40">
        <v>268.12016666666665</v>
      </c>
      <c r="W476" s="40">
        <v>268.12016666666665</v>
      </c>
      <c r="X476" s="40">
        <v>268.12016666666665</v>
      </c>
      <c r="Y476" s="40">
        <v>268.12016666666665</v>
      </c>
      <c r="Z476" s="40">
        <v>268.12016666666665</v>
      </c>
      <c r="AA476" s="42">
        <v>5630.5234999999993</v>
      </c>
      <c r="AB476" s="42">
        <v>58718.316500000001</v>
      </c>
      <c r="AC476" s="40">
        <f>+($D$476*5%)/12</f>
        <v>268.12016666666665</v>
      </c>
      <c r="AD476" s="40">
        <f t="shared" ref="AD476:AN476" si="866">+($D$476*5%)/12</f>
        <v>268.12016666666665</v>
      </c>
      <c r="AE476" s="40">
        <f t="shared" si="866"/>
        <v>268.12016666666665</v>
      </c>
      <c r="AF476" s="40">
        <f t="shared" si="866"/>
        <v>268.12016666666665</v>
      </c>
      <c r="AG476" s="40">
        <f t="shared" si="866"/>
        <v>268.12016666666665</v>
      </c>
      <c r="AH476" s="40">
        <f t="shared" si="866"/>
        <v>268.12016666666665</v>
      </c>
      <c r="AI476" s="40">
        <f t="shared" si="866"/>
        <v>268.12016666666665</v>
      </c>
      <c r="AJ476" s="40">
        <f t="shared" si="866"/>
        <v>268.12016666666665</v>
      </c>
      <c r="AK476" s="40">
        <f t="shared" si="866"/>
        <v>268.12016666666665</v>
      </c>
      <c r="AL476" s="40">
        <f t="shared" si="866"/>
        <v>268.12016666666665</v>
      </c>
      <c r="AM476" s="40">
        <f t="shared" si="866"/>
        <v>268.12016666666665</v>
      </c>
      <c r="AN476" s="40">
        <f t="shared" si="866"/>
        <v>268.12016666666665</v>
      </c>
      <c r="AO476" s="44">
        <f t="shared" si="837"/>
        <v>8847.9654999999984</v>
      </c>
      <c r="AP476" s="44">
        <f t="shared" si="772"/>
        <v>55500.874499999998</v>
      </c>
      <c r="AQ476" s="44">
        <f>+($D$476*5%)/12</f>
        <v>268.12016666666665</v>
      </c>
      <c r="AR476" s="44">
        <f t="shared" ref="AR476:BB476" si="867">+($D$476*5%)/12</f>
        <v>268.12016666666665</v>
      </c>
      <c r="AS476" s="44">
        <f t="shared" si="867"/>
        <v>268.12016666666665</v>
      </c>
      <c r="AT476" s="44">
        <f t="shared" si="867"/>
        <v>268.12016666666665</v>
      </c>
      <c r="AU476" s="44">
        <f t="shared" si="867"/>
        <v>268.12016666666665</v>
      </c>
      <c r="AV476" s="44">
        <f t="shared" si="867"/>
        <v>268.12016666666665</v>
      </c>
      <c r="AW476" s="44">
        <f t="shared" si="867"/>
        <v>268.12016666666665</v>
      </c>
      <c r="AX476" s="44">
        <f t="shared" si="867"/>
        <v>268.12016666666665</v>
      </c>
      <c r="AY476" s="44">
        <f t="shared" si="867"/>
        <v>268.12016666666665</v>
      </c>
      <c r="AZ476" s="44">
        <f t="shared" si="867"/>
        <v>268.12016666666665</v>
      </c>
      <c r="BA476" s="44">
        <f t="shared" si="867"/>
        <v>268.12016666666665</v>
      </c>
      <c r="BB476" s="44">
        <f t="shared" si="867"/>
        <v>268.12016666666665</v>
      </c>
      <c r="BC476" s="44">
        <f t="shared" si="776"/>
        <v>12065.407499999998</v>
      </c>
      <c r="BD476" s="146">
        <f t="shared" si="777"/>
        <v>52283.432499999995</v>
      </c>
    </row>
    <row r="477" spans="1:56" outlineLevel="1" x14ac:dyDescent="0.25">
      <c r="A477" s="34">
        <v>41725</v>
      </c>
      <c r="B477" s="35" t="s">
        <v>694</v>
      </c>
      <c r="C477" s="35" t="s">
        <v>695</v>
      </c>
      <c r="D477" s="42">
        <v>51500</v>
      </c>
      <c r="E477" s="42"/>
      <c r="F477" s="42"/>
      <c r="G477" s="42"/>
      <c r="H477" s="38"/>
      <c r="I477" s="38"/>
      <c r="J477" s="38"/>
      <c r="K477" s="38"/>
      <c r="L477" s="42"/>
      <c r="M477" s="40">
        <f>+SUM(R477:Z477)</f>
        <v>1931.2499999999998</v>
      </c>
      <c r="N477" s="40">
        <v>51285.416666666664</v>
      </c>
      <c r="O477" s="41">
        <v>214.58333333333334</v>
      </c>
      <c r="P477" s="40">
        <v>214.58333333333334</v>
      </c>
      <c r="Q477" s="40">
        <v>214.58333333333334</v>
      </c>
      <c r="R477" s="40">
        <v>214.58333333333334</v>
      </c>
      <c r="S477" s="40">
        <v>214.58333333333334</v>
      </c>
      <c r="T477" s="40">
        <v>214.58333333333334</v>
      </c>
      <c r="U477" s="40">
        <v>214.58333333333334</v>
      </c>
      <c r="V477" s="40">
        <v>214.58333333333334</v>
      </c>
      <c r="W477" s="40">
        <v>214.58333333333334</v>
      </c>
      <c r="X477" s="40">
        <v>214.58333333333334</v>
      </c>
      <c r="Y477" s="40">
        <v>214.58333333333334</v>
      </c>
      <c r="Z477" s="40">
        <v>214.58333333333334</v>
      </c>
      <c r="AA477" s="42">
        <v>4506.25</v>
      </c>
      <c r="AB477" s="42">
        <v>46993.75</v>
      </c>
      <c r="AC477" s="40">
        <f>+($D$477*5%)/12</f>
        <v>214.58333333333334</v>
      </c>
      <c r="AD477" s="40">
        <f t="shared" ref="AD477:AN477" si="868">+($D$477*5%)/12</f>
        <v>214.58333333333334</v>
      </c>
      <c r="AE477" s="40">
        <f t="shared" si="868"/>
        <v>214.58333333333334</v>
      </c>
      <c r="AF477" s="40">
        <f t="shared" si="868"/>
        <v>214.58333333333334</v>
      </c>
      <c r="AG477" s="40">
        <f t="shared" si="868"/>
        <v>214.58333333333334</v>
      </c>
      <c r="AH477" s="40">
        <f t="shared" si="868"/>
        <v>214.58333333333334</v>
      </c>
      <c r="AI477" s="40">
        <f t="shared" si="868"/>
        <v>214.58333333333334</v>
      </c>
      <c r="AJ477" s="40">
        <f t="shared" si="868"/>
        <v>214.58333333333334</v>
      </c>
      <c r="AK477" s="40">
        <f t="shared" si="868"/>
        <v>214.58333333333334</v>
      </c>
      <c r="AL477" s="40">
        <f t="shared" si="868"/>
        <v>214.58333333333334</v>
      </c>
      <c r="AM477" s="40">
        <f t="shared" si="868"/>
        <v>214.58333333333334</v>
      </c>
      <c r="AN477" s="40">
        <f t="shared" si="868"/>
        <v>214.58333333333334</v>
      </c>
      <c r="AO477" s="44">
        <f t="shared" si="837"/>
        <v>7081.25</v>
      </c>
      <c r="AP477" s="44">
        <f t="shared" si="772"/>
        <v>44418.75</v>
      </c>
      <c r="AQ477" s="44">
        <f>+($D$477*5%)/12</f>
        <v>214.58333333333334</v>
      </c>
      <c r="AR477" s="44">
        <f t="shared" ref="AR477:BB477" si="869">+($D$477*5%)/12</f>
        <v>214.58333333333334</v>
      </c>
      <c r="AS477" s="44">
        <f t="shared" si="869"/>
        <v>214.58333333333334</v>
      </c>
      <c r="AT477" s="44">
        <f t="shared" si="869"/>
        <v>214.58333333333334</v>
      </c>
      <c r="AU477" s="44">
        <f t="shared" si="869"/>
        <v>214.58333333333334</v>
      </c>
      <c r="AV477" s="44">
        <f t="shared" si="869"/>
        <v>214.58333333333334</v>
      </c>
      <c r="AW477" s="44">
        <f t="shared" si="869"/>
        <v>214.58333333333334</v>
      </c>
      <c r="AX477" s="44">
        <f t="shared" si="869"/>
        <v>214.58333333333334</v>
      </c>
      <c r="AY477" s="44">
        <f t="shared" si="869"/>
        <v>214.58333333333334</v>
      </c>
      <c r="AZ477" s="44">
        <f t="shared" si="869"/>
        <v>214.58333333333334</v>
      </c>
      <c r="BA477" s="44">
        <f t="shared" si="869"/>
        <v>214.58333333333334</v>
      </c>
      <c r="BB477" s="44">
        <f t="shared" si="869"/>
        <v>214.58333333333334</v>
      </c>
      <c r="BC477" s="44">
        <f t="shared" si="776"/>
        <v>9656.25</v>
      </c>
      <c r="BD477" s="146">
        <f t="shared" si="777"/>
        <v>41843.75</v>
      </c>
    </row>
    <row r="478" spans="1:56" outlineLevel="1" x14ac:dyDescent="0.25">
      <c r="A478" s="34">
        <v>41929</v>
      </c>
      <c r="B478" s="35" t="s">
        <v>696</v>
      </c>
      <c r="C478" s="35" t="s">
        <v>697</v>
      </c>
      <c r="D478" s="42">
        <v>47859.8</v>
      </c>
      <c r="E478" s="42"/>
      <c r="F478" s="42"/>
      <c r="G478" s="42"/>
      <c r="H478" s="38"/>
      <c r="I478" s="38"/>
      <c r="J478" s="38"/>
      <c r="K478" s="38"/>
      <c r="L478" s="42"/>
      <c r="M478" s="38">
        <f>+SUM(Y478:Z478)</f>
        <v>398.83166666666671</v>
      </c>
      <c r="N478" s="40">
        <v>47660.38416666667</v>
      </c>
      <c r="O478" s="41">
        <v>199.41583333333335</v>
      </c>
      <c r="P478" s="40">
        <v>199.41583333333335</v>
      </c>
      <c r="Q478" s="40">
        <v>199.41583333333335</v>
      </c>
      <c r="R478" s="40">
        <v>199.41583333333335</v>
      </c>
      <c r="S478" s="40">
        <v>199.41583333333335</v>
      </c>
      <c r="T478" s="40">
        <v>199.41583333333335</v>
      </c>
      <c r="U478" s="40">
        <v>199.41583333333335</v>
      </c>
      <c r="V478" s="40">
        <v>199.41583333333335</v>
      </c>
      <c r="W478" s="40">
        <v>199.41583333333335</v>
      </c>
      <c r="X478" s="40">
        <v>199.41583333333335</v>
      </c>
      <c r="Y478" s="40">
        <v>199.41583333333335</v>
      </c>
      <c r="Z478" s="40">
        <v>199.41583333333335</v>
      </c>
      <c r="AA478" s="42">
        <v>2791.8216666666676</v>
      </c>
      <c r="AB478" s="42">
        <v>45067.978333333333</v>
      </c>
      <c r="AC478" s="40">
        <f>+($D$478*5%)/12</f>
        <v>199.41583333333335</v>
      </c>
      <c r="AD478" s="40">
        <f t="shared" ref="AD478:AN478" si="870">+($D$478*5%)/12</f>
        <v>199.41583333333335</v>
      </c>
      <c r="AE478" s="40">
        <f t="shared" si="870"/>
        <v>199.41583333333335</v>
      </c>
      <c r="AF478" s="40">
        <f t="shared" si="870"/>
        <v>199.41583333333335</v>
      </c>
      <c r="AG478" s="40">
        <f t="shared" si="870"/>
        <v>199.41583333333335</v>
      </c>
      <c r="AH478" s="40">
        <f t="shared" si="870"/>
        <v>199.41583333333335</v>
      </c>
      <c r="AI478" s="40">
        <f t="shared" si="870"/>
        <v>199.41583333333335</v>
      </c>
      <c r="AJ478" s="40">
        <f t="shared" si="870"/>
        <v>199.41583333333335</v>
      </c>
      <c r="AK478" s="40">
        <f t="shared" si="870"/>
        <v>199.41583333333335</v>
      </c>
      <c r="AL478" s="40">
        <f t="shared" si="870"/>
        <v>199.41583333333335</v>
      </c>
      <c r="AM478" s="40">
        <f t="shared" si="870"/>
        <v>199.41583333333335</v>
      </c>
      <c r="AN478" s="40">
        <f t="shared" si="870"/>
        <v>199.41583333333335</v>
      </c>
      <c r="AO478" s="44">
        <f t="shared" si="837"/>
        <v>5184.8116666666683</v>
      </c>
      <c r="AP478" s="44">
        <f t="shared" si="772"/>
        <v>42674.988333333335</v>
      </c>
      <c r="AQ478" s="44">
        <f>+($D$478*5%)/12</f>
        <v>199.41583333333335</v>
      </c>
      <c r="AR478" s="44">
        <f t="shared" ref="AR478:BB478" si="871">+($D$478*5%)/12</f>
        <v>199.41583333333335</v>
      </c>
      <c r="AS478" s="44">
        <f t="shared" si="871"/>
        <v>199.41583333333335</v>
      </c>
      <c r="AT478" s="44">
        <f t="shared" si="871"/>
        <v>199.41583333333335</v>
      </c>
      <c r="AU478" s="44">
        <f t="shared" si="871"/>
        <v>199.41583333333335</v>
      </c>
      <c r="AV478" s="44">
        <f t="shared" si="871"/>
        <v>199.41583333333335</v>
      </c>
      <c r="AW478" s="44">
        <f t="shared" si="871"/>
        <v>199.41583333333335</v>
      </c>
      <c r="AX478" s="44">
        <f t="shared" si="871"/>
        <v>199.41583333333335</v>
      </c>
      <c r="AY478" s="44">
        <f t="shared" si="871"/>
        <v>199.41583333333335</v>
      </c>
      <c r="AZ478" s="44">
        <f t="shared" si="871"/>
        <v>199.41583333333335</v>
      </c>
      <c r="BA478" s="44">
        <f t="shared" si="871"/>
        <v>199.41583333333335</v>
      </c>
      <c r="BB478" s="44">
        <f t="shared" si="871"/>
        <v>199.41583333333335</v>
      </c>
      <c r="BC478" s="44">
        <f t="shared" si="776"/>
        <v>7577.801666666669</v>
      </c>
      <c r="BD478" s="146">
        <f t="shared" si="777"/>
        <v>40281.998333333337</v>
      </c>
    </row>
    <row r="479" spans="1:56" outlineLevel="1" x14ac:dyDescent="0.25">
      <c r="A479" s="34">
        <v>41930</v>
      </c>
      <c r="B479" s="35" t="s">
        <v>698</v>
      </c>
      <c r="C479" s="35" t="s">
        <v>699</v>
      </c>
      <c r="D479" s="42">
        <v>60000</v>
      </c>
      <c r="E479" s="42"/>
      <c r="F479" s="42"/>
      <c r="G479" s="42"/>
      <c r="H479" s="38"/>
      <c r="I479" s="38"/>
      <c r="J479" s="38"/>
      <c r="K479" s="38"/>
      <c r="L479" s="42"/>
      <c r="M479" s="38">
        <f>+SUM(Y479:Z479)</f>
        <v>500</v>
      </c>
      <c r="N479" s="40">
        <v>59750</v>
      </c>
      <c r="O479" s="41">
        <v>250</v>
      </c>
      <c r="P479" s="40">
        <v>250</v>
      </c>
      <c r="Q479" s="40">
        <v>250</v>
      </c>
      <c r="R479" s="40">
        <v>250</v>
      </c>
      <c r="S479" s="40">
        <v>250</v>
      </c>
      <c r="T479" s="40">
        <v>250</v>
      </c>
      <c r="U479" s="40">
        <v>250</v>
      </c>
      <c r="V479" s="40">
        <v>250</v>
      </c>
      <c r="W479" s="40">
        <v>250</v>
      </c>
      <c r="X479" s="40">
        <v>250</v>
      </c>
      <c r="Y479" s="40">
        <v>250</v>
      </c>
      <c r="Z479" s="40">
        <v>250</v>
      </c>
      <c r="AA479" s="42">
        <v>3500</v>
      </c>
      <c r="AB479" s="42">
        <v>56500</v>
      </c>
      <c r="AC479" s="40">
        <f>+($D$479*5%)/12</f>
        <v>250</v>
      </c>
      <c r="AD479" s="40">
        <f t="shared" ref="AD479:AN479" si="872">+($D$479*5%)/12</f>
        <v>250</v>
      </c>
      <c r="AE479" s="40">
        <f t="shared" si="872"/>
        <v>250</v>
      </c>
      <c r="AF479" s="40">
        <f t="shared" si="872"/>
        <v>250</v>
      </c>
      <c r="AG479" s="40">
        <f t="shared" si="872"/>
        <v>250</v>
      </c>
      <c r="AH479" s="40">
        <f t="shared" si="872"/>
        <v>250</v>
      </c>
      <c r="AI479" s="40">
        <f t="shared" si="872"/>
        <v>250</v>
      </c>
      <c r="AJ479" s="40">
        <f t="shared" si="872"/>
        <v>250</v>
      </c>
      <c r="AK479" s="40">
        <f t="shared" si="872"/>
        <v>250</v>
      </c>
      <c r="AL479" s="40">
        <f t="shared" si="872"/>
        <v>250</v>
      </c>
      <c r="AM479" s="40">
        <f t="shared" si="872"/>
        <v>250</v>
      </c>
      <c r="AN479" s="40">
        <f t="shared" si="872"/>
        <v>250</v>
      </c>
      <c r="AO479" s="44">
        <f t="shared" si="837"/>
        <v>6500</v>
      </c>
      <c r="AP479" s="44">
        <f t="shared" si="772"/>
        <v>53500</v>
      </c>
      <c r="AQ479" s="44">
        <f>+($D$479*5%)/12</f>
        <v>250</v>
      </c>
      <c r="AR479" s="44">
        <f t="shared" ref="AR479:BB479" si="873">+($D$479*5%)/12</f>
        <v>250</v>
      </c>
      <c r="AS479" s="44">
        <f t="shared" si="873"/>
        <v>250</v>
      </c>
      <c r="AT479" s="44">
        <f t="shared" si="873"/>
        <v>250</v>
      </c>
      <c r="AU479" s="44">
        <f t="shared" si="873"/>
        <v>250</v>
      </c>
      <c r="AV479" s="44">
        <f t="shared" si="873"/>
        <v>250</v>
      </c>
      <c r="AW479" s="44">
        <f t="shared" si="873"/>
        <v>250</v>
      </c>
      <c r="AX479" s="44">
        <f t="shared" si="873"/>
        <v>250</v>
      </c>
      <c r="AY479" s="44">
        <f t="shared" si="873"/>
        <v>250</v>
      </c>
      <c r="AZ479" s="44">
        <f t="shared" si="873"/>
        <v>250</v>
      </c>
      <c r="BA479" s="44">
        <f t="shared" si="873"/>
        <v>250</v>
      </c>
      <c r="BB479" s="44">
        <f t="shared" si="873"/>
        <v>250</v>
      </c>
      <c r="BC479" s="44">
        <f t="shared" si="776"/>
        <v>9500</v>
      </c>
      <c r="BD479" s="146">
        <f t="shared" si="777"/>
        <v>50500</v>
      </c>
    </row>
    <row r="480" spans="1:56" outlineLevel="1" x14ac:dyDescent="0.25">
      <c r="A480" s="34">
        <v>41939</v>
      </c>
      <c r="B480" s="35" t="s">
        <v>700</v>
      </c>
      <c r="C480" s="35" t="s">
        <v>701</v>
      </c>
      <c r="D480" s="42">
        <v>47859.8</v>
      </c>
      <c r="E480" s="42"/>
      <c r="F480" s="42"/>
      <c r="G480" s="42"/>
      <c r="H480" s="38"/>
      <c r="I480" s="38"/>
      <c r="J480" s="38"/>
      <c r="K480" s="38"/>
      <c r="L480" s="42"/>
      <c r="M480" s="38">
        <f>+SUM(Y480:Z480)</f>
        <v>398.83166666666671</v>
      </c>
      <c r="N480" s="40">
        <v>47660.38416666667</v>
      </c>
      <c r="O480" s="41">
        <v>199.41583333333335</v>
      </c>
      <c r="P480" s="40">
        <v>199.41583333333335</v>
      </c>
      <c r="Q480" s="40">
        <v>199.41583333333335</v>
      </c>
      <c r="R480" s="40">
        <v>199.41583333333335</v>
      </c>
      <c r="S480" s="40">
        <v>199.41583333333335</v>
      </c>
      <c r="T480" s="40">
        <v>199.41583333333335</v>
      </c>
      <c r="U480" s="40">
        <v>199.41583333333335</v>
      </c>
      <c r="V480" s="40">
        <v>199.41583333333335</v>
      </c>
      <c r="W480" s="40">
        <v>199.41583333333335</v>
      </c>
      <c r="X480" s="40">
        <v>199.41583333333335</v>
      </c>
      <c r="Y480" s="40">
        <v>199.41583333333335</v>
      </c>
      <c r="Z480" s="40">
        <v>199.41583333333335</v>
      </c>
      <c r="AA480" s="42">
        <v>2791.8216666666676</v>
      </c>
      <c r="AB480" s="42">
        <v>45067.978333333333</v>
      </c>
      <c r="AC480" s="40">
        <f>+($D$480*5%)/12</f>
        <v>199.41583333333335</v>
      </c>
      <c r="AD480" s="40">
        <f t="shared" ref="AD480:AN480" si="874">+($D$480*5%)/12</f>
        <v>199.41583333333335</v>
      </c>
      <c r="AE480" s="40">
        <f t="shared" si="874"/>
        <v>199.41583333333335</v>
      </c>
      <c r="AF480" s="40">
        <f t="shared" si="874"/>
        <v>199.41583333333335</v>
      </c>
      <c r="AG480" s="40">
        <f t="shared" si="874"/>
        <v>199.41583333333335</v>
      </c>
      <c r="AH480" s="40">
        <f t="shared" si="874"/>
        <v>199.41583333333335</v>
      </c>
      <c r="AI480" s="40">
        <f t="shared" si="874"/>
        <v>199.41583333333335</v>
      </c>
      <c r="AJ480" s="40">
        <f t="shared" si="874"/>
        <v>199.41583333333335</v>
      </c>
      <c r="AK480" s="40">
        <f t="shared" si="874"/>
        <v>199.41583333333335</v>
      </c>
      <c r="AL480" s="40">
        <f t="shared" si="874"/>
        <v>199.41583333333335</v>
      </c>
      <c r="AM480" s="40">
        <f t="shared" si="874"/>
        <v>199.41583333333335</v>
      </c>
      <c r="AN480" s="40">
        <f t="shared" si="874"/>
        <v>199.41583333333335</v>
      </c>
      <c r="AO480" s="44">
        <f t="shared" si="837"/>
        <v>5184.8116666666683</v>
      </c>
      <c r="AP480" s="44">
        <f t="shared" si="772"/>
        <v>42674.988333333335</v>
      </c>
      <c r="AQ480" s="44">
        <f>+($D$480*5%)/12</f>
        <v>199.41583333333335</v>
      </c>
      <c r="AR480" s="44">
        <f t="shared" ref="AR480:BB480" si="875">+($D$480*5%)/12</f>
        <v>199.41583333333335</v>
      </c>
      <c r="AS480" s="44">
        <f t="shared" si="875"/>
        <v>199.41583333333335</v>
      </c>
      <c r="AT480" s="44">
        <f t="shared" si="875"/>
        <v>199.41583333333335</v>
      </c>
      <c r="AU480" s="44">
        <f t="shared" si="875"/>
        <v>199.41583333333335</v>
      </c>
      <c r="AV480" s="44">
        <f t="shared" si="875"/>
        <v>199.41583333333335</v>
      </c>
      <c r="AW480" s="44">
        <f t="shared" si="875"/>
        <v>199.41583333333335</v>
      </c>
      <c r="AX480" s="44">
        <f t="shared" si="875"/>
        <v>199.41583333333335</v>
      </c>
      <c r="AY480" s="44">
        <f t="shared" si="875"/>
        <v>199.41583333333335</v>
      </c>
      <c r="AZ480" s="44">
        <f t="shared" si="875"/>
        <v>199.41583333333335</v>
      </c>
      <c r="BA480" s="44">
        <f t="shared" si="875"/>
        <v>199.41583333333335</v>
      </c>
      <c r="BB480" s="44">
        <f t="shared" si="875"/>
        <v>199.41583333333335</v>
      </c>
      <c r="BC480" s="44">
        <f t="shared" si="776"/>
        <v>7577.801666666669</v>
      </c>
      <c r="BD480" s="146">
        <f t="shared" si="777"/>
        <v>40281.998333333337</v>
      </c>
    </row>
    <row r="481" spans="1:56" outlineLevel="1" x14ac:dyDescent="0.25">
      <c r="A481" s="34">
        <v>42038</v>
      </c>
      <c r="B481" s="35" t="s">
        <v>702</v>
      </c>
      <c r="C481" s="35" t="s">
        <v>703</v>
      </c>
      <c r="D481" s="42">
        <v>431034.48</v>
      </c>
      <c r="E481" s="42"/>
      <c r="F481" s="42"/>
      <c r="G481" s="42"/>
      <c r="H481" s="38"/>
      <c r="I481" s="38"/>
      <c r="J481" s="38"/>
      <c r="K481" s="38"/>
      <c r="L481" s="42"/>
      <c r="M481" s="40"/>
      <c r="N481" s="40"/>
      <c r="O481" s="41"/>
      <c r="P481" s="40"/>
      <c r="Q481" s="40">
        <v>1795.9770000000001</v>
      </c>
      <c r="R481" s="40">
        <v>1795.9770000000001</v>
      </c>
      <c r="S481" s="40">
        <v>1795.9770000000001</v>
      </c>
      <c r="T481" s="40">
        <v>1795.9770000000001</v>
      </c>
      <c r="U481" s="40">
        <v>1795.9770000000001</v>
      </c>
      <c r="V481" s="40">
        <v>1795.9770000000001</v>
      </c>
      <c r="W481" s="40">
        <v>1795.9770000000001</v>
      </c>
      <c r="X481" s="40">
        <v>1795.9770000000001</v>
      </c>
      <c r="Y481" s="40">
        <v>1795.9770000000001</v>
      </c>
      <c r="Z481" s="40">
        <v>1795.9770000000001</v>
      </c>
      <c r="AA481" s="42">
        <v>17959.770000000004</v>
      </c>
      <c r="AB481" s="42">
        <v>413074.70999999996</v>
      </c>
      <c r="AC481" s="40">
        <f>+($D$481*5%)/12</f>
        <v>1795.9770000000001</v>
      </c>
      <c r="AD481" s="40">
        <f t="shared" ref="AD481:AN481" si="876">+($D$481*5%)/12</f>
        <v>1795.9770000000001</v>
      </c>
      <c r="AE481" s="40">
        <f t="shared" si="876"/>
        <v>1795.9770000000001</v>
      </c>
      <c r="AF481" s="40">
        <f t="shared" si="876"/>
        <v>1795.9770000000001</v>
      </c>
      <c r="AG481" s="40">
        <f t="shared" si="876"/>
        <v>1795.9770000000001</v>
      </c>
      <c r="AH481" s="40">
        <f t="shared" si="876"/>
        <v>1795.9770000000001</v>
      </c>
      <c r="AI481" s="40">
        <f t="shared" si="876"/>
        <v>1795.9770000000001</v>
      </c>
      <c r="AJ481" s="40">
        <f t="shared" si="876"/>
        <v>1795.9770000000001</v>
      </c>
      <c r="AK481" s="40">
        <f t="shared" si="876"/>
        <v>1795.9770000000001</v>
      </c>
      <c r="AL481" s="40">
        <f t="shared" si="876"/>
        <v>1795.9770000000001</v>
      </c>
      <c r="AM481" s="40">
        <f t="shared" si="876"/>
        <v>1795.9770000000001</v>
      </c>
      <c r="AN481" s="40">
        <f t="shared" si="876"/>
        <v>1795.9770000000001</v>
      </c>
      <c r="AO481" s="44">
        <f t="shared" si="837"/>
        <v>39511.494000000006</v>
      </c>
      <c r="AP481" s="44">
        <f t="shared" si="772"/>
        <v>391522.98599999998</v>
      </c>
      <c r="AQ481" s="44">
        <f>+($D$481*5%)/12</f>
        <v>1795.9770000000001</v>
      </c>
      <c r="AR481" s="44">
        <f t="shared" ref="AR481:BB481" si="877">+($D$481*5%)/12</f>
        <v>1795.9770000000001</v>
      </c>
      <c r="AS481" s="44">
        <f t="shared" si="877"/>
        <v>1795.9770000000001</v>
      </c>
      <c r="AT481" s="44">
        <f t="shared" si="877"/>
        <v>1795.9770000000001</v>
      </c>
      <c r="AU481" s="44">
        <f t="shared" si="877"/>
        <v>1795.9770000000001</v>
      </c>
      <c r="AV481" s="44">
        <f t="shared" si="877"/>
        <v>1795.9770000000001</v>
      </c>
      <c r="AW481" s="44">
        <f t="shared" si="877"/>
        <v>1795.9770000000001</v>
      </c>
      <c r="AX481" s="44">
        <f t="shared" si="877"/>
        <v>1795.9770000000001</v>
      </c>
      <c r="AY481" s="44">
        <f t="shared" si="877"/>
        <v>1795.9770000000001</v>
      </c>
      <c r="AZ481" s="44">
        <f t="shared" si="877"/>
        <v>1795.9770000000001</v>
      </c>
      <c r="BA481" s="44">
        <f t="shared" si="877"/>
        <v>1795.9770000000001</v>
      </c>
      <c r="BB481" s="44">
        <f t="shared" si="877"/>
        <v>1795.9770000000001</v>
      </c>
      <c r="BC481" s="44">
        <f t="shared" si="776"/>
        <v>61063.218000000008</v>
      </c>
      <c r="BD481" s="146">
        <f t="shared" si="777"/>
        <v>369971.26199999999</v>
      </c>
    </row>
    <row r="482" spans="1:56" outlineLevel="1" x14ac:dyDescent="0.25">
      <c r="A482" s="34">
        <v>42154</v>
      </c>
      <c r="B482" s="35" t="s">
        <v>704</v>
      </c>
      <c r="C482" s="35" t="s">
        <v>705</v>
      </c>
      <c r="D482" s="42">
        <v>250000</v>
      </c>
      <c r="E482" s="42"/>
      <c r="F482" s="42"/>
      <c r="G482" s="42"/>
      <c r="H482" s="38"/>
      <c r="I482" s="38"/>
      <c r="J482" s="38"/>
      <c r="K482" s="38"/>
      <c r="L482" s="42"/>
      <c r="M482" s="40"/>
      <c r="N482" s="40"/>
      <c r="O482" s="41"/>
      <c r="P482" s="40"/>
      <c r="Q482" s="40"/>
      <c r="R482" s="40"/>
      <c r="S482" s="40"/>
      <c r="T482" s="40">
        <v>1041.6666666666667</v>
      </c>
      <c r="U482" s="40">
        <v>1041.6666666666667</v>
      </c>
      <c r="V482" s="40">
        <v>1041.6666666666667</v>
      </c>
      <c r="W482" s="40">
        <v>1041.6666666666667</v>
      </c>
      <c r="X482" s="40">
        <v>1041.6666666666667</v>
      </c>
      <c r="Y482" s="40">
        <v>1041.6666666666667</v>
      </c>
      <c r="Z482" s="40">
        <v>1041.6666666666667</v>
      </c>
      <c r="AA482" s="42">
        <v>7291.6666666666679</v>
      </c>
      <c r="AB482" s="42">
        <v>242708.33333333334</v>
      </c>
      <c r="AC482" s="40">
        <f>+($D$482*5%)/12</f>
        <v>1041.6666666666667</v>
      </c>
      <c r="AD482" s="40">
        <f t="shared" ref="AD482:AN482" si="878">+($D$482*5%)/12</f>
        <v>1041.6666666666667</v>
      </c>
      <c r="AE482" s="40">
        <f t="shared" si="878"/>
        <v>1041.6666666666667</v>
      </c>
      <c r="AF482" s="40">
        <f t="shared" si="878"/>
        <v>1041.6666666666667</v>
      </c>
      <c r="AG482" s="40">
        <f t="shared" si="878"/>
        <v>1041.6666666666667</v>
      </c>
      <c r="AH482" s="40">
        <f t="shared" si="878"/>
        <v>1041.6666666666667</v>
      </c>
      <c r="AI482" s="40">
        <f t="shared" si="878"/>
        <v>1041.6666666666667</v>
      </c>
      <c r="AJ482" s="40">
        <f t="shared" si="878"/>
        <v>1041.6666666666667</v>
      </c>
      <c r="AK482" s="40">
        <f t="shared" si="878"/>
        <v>1041.6666666666667</v>
      </c>
      <c r="AL482" s="40">
        <f t="shared" si="878"/>
        <v>1041.6666666666667</v>
      </c>
      <c r="AM482" s="40">
        <f t="shared" si="878"/>
        <v>1041.6666666666667</v>
      </c>
      <c r="AN482" s="40">
        <f t="shared" si="878"/>
        <v>1041.6666666666667</v>
      </c>
      <c r="AO482" s="44">
        <f t="shared" si="837"/>
        <v>19791.666666666664</v>
      </c>
      <c r="AP482" s="44">
        <f t="shared" si="772"/>
        <v>230208.33333333334</v>
      </c>
      <c r="AQ482" s="44">
        <f>+($D$482*5%)/12</f>
        <v>1041.6666666666667</v>
      </c>
      <c r="AR482" s="44">
        <f t="shared" ref="AR482:BB482" si="879">+($D$482*5%)/12</f>
        <v>1041.6666666666667</v>
      </c>
      <c r="AS482" s="44">
        <f t="shared" si="879"/>
        <v>1041.6666666666667</v>
      </c>
      <c r="AT482" s="44">
        <f t="shared" si="879"/>
        <v>1041.6666666666667</v>
      </c>
      <c r="AU482" s="44">
        <f t="shared" si="879"/>
        <v>1041.6666666666667</v>
      </c>
      <c r="AV482" s="44">
        <f t="shared" si="879"/>
        <v>1041.6666666666667</v>
      </c>
      <c r="AW482" s="44">
        <f t="shared" si="879"/>
        <v>1041.6666666666667</v>
      </c>
      <c r="AX482" s="44">
        <f t="shared" si="879"/>
        <v>1041.6666666666667</v>
      </c>
      <c r="AY482" s="44">
        <f t="shared" si="879"/>
        <v>1041.6666666666667</v>
      </c>
      <c r="AZ482" s="44">
        <f t="shared" si="879"/>
        <v>1041.6666666666667</v>
      </c>
      <c r="BA482" s="44">
        <f t="shared" si="879"/>
        <v>1041.6666666666667</v>
      </c>
      <c r="BB482" s="44">
        <f t="shared" si="879"/>
        <v>1041.6666666666667</v>
      </c>
      <c r="BC482" s="44">
        <f t="shared" si="776"/>
        <v>32291.666666666664</v>
      </c>
      <c r="BD482" s="146">
        <f t="shared" si="777"/>
        <v>217708.33333333334</v>
      </c>
    </row>
    <row r="483" spans="1:56" outlineLevel="1" x14ac:dyDescent="0.25">
      <c r="A483" s="34">
        <v>42208</v>
      </c>
      <c r="B483" s="35" t="s">
        <v>706</v>
      </c>
      <c r="C483" s="35" t="s">
        <v>707</v>
      </c>
      <c r="D483" s="42">
        <v>306187</v>
      </c>
      <c r="E483" s="42"/>
      <c r="F483" s="42"/>
      <c r="G483" s="42"/>
      <c r="H483" s="38"/>
      <c r="I483" s="38"/>
      <c r="J483" s="38"/>
      <c r="K483" s="38"/>
      <c r="L483" s="42"/>
      <c r="M483" s="40"/>
      <c r="N483" s="40"/>
      <c r="O483" s="41"/>
      <c r="P483" s="40"/>
      <c r="Q483" s="40"/>
      <c r="R483" s="40"/>
      <c r="S483" s="40"/>
      <c r="T483" s="40"/>
      <c r="U483" s="40"/>
      <c r="V483" s="40">
        <v>1275.7791666666667</v>
      </c>
      <c r="W483" s="40">
        <v>1275.7791666666667</v>
      </c>
      <c r="X483" s="40">
        <v>1275.7791666666667</v>
      </c>
      <c r="Y483" s="40">
        <v>1275.7791666666667</v>
      </c>
      <c r="Z483" s="40">
        <v>1275.7791666666667</v>
      </c>
      <c r="AA483" s="42">
        <v>6378.8958333333339</v>
      </c>
      <c r="AB483" s="42">
        <v>299808.10416666669</v>
      </c>
      <c r="AC483" s="40">
        <f>+($D$483*5%)/12</f>
        <v>1275.7791666666667</v>
      </c>
      <c r="AD483" s="40">
        <f t="shared" ref="AD483:AN483" si="880">+($D$483*5%)/12</f>
        <v>1275.7791666666667</v>
      </c>
      <c r="AE483" s="40">
        <f t="shared" si="880"/>
        <v>1275.7791666666667</v>
      </c>
      <c r="AF483" s="40">
        <f t="shared" si="880"/>
        <v>1275.7791666666667</v>
      </c>
      <c r="AG483" s="40">
        <f t="shared" si="880"/>
        <v>1275.7791666666667</v>
      </c>
      <c r="AH483" s="40">
        <f t="shared" si="880"/>
        <v>1275.7791666666667</v>
      </c>
      <c r="AI483" s="40">
        <f t="shared" si="880"/>
        <v>1275.7791666666667</v>
      </c>
      <c r="AJ483" s="40">
        <f t="shared" si="880"/>
        <v>1275.7791666666667</v>
      </c>
      <c r="AK483" s="40">
        <f t="shared" si="880"/>
        <v>1275.7791666666667</v>
      </c>
      <c r="AL483" s="40">
        <f t="shared" si="880"/>
        <v>1275.7791666666667</v>
      </c>
      <c r="AM483" s="40">
        <f t="shared" si="880"/>
        <v>1275.7791666666667</v>
      </c>
      <c r="AN483" s="40">
        <f t="shared" si="880"/>
        <v>1275.7791666666667</v>
      </c>
      <c r="AO483" s="44">
        <f t="shared" si="837"/>
        <v>21688.245833333338</v>
      </c>
      <c r="AP483" s="44">
        <f t="shared" si="772"/>
        <v>284498.75416666665</v>
      </c>
      <c r="AQ483" s="44">
        <f>+($D$483*5%)/12</f>
        <v>1275.7791666666667</v>
      </c>
      <c r="AR483" s="44">
        <f t="shared" ref="AR483:BB483" si="881">+($D$483*5%)/12</f>
        <v>1275.7791666666667</v>
      </c>
      <c r="AS483" s="44">
        <f t="shared" si="881"/>
        <v>1275.7791666666667</v>
      </c>
      <c r="AT483" s="44">
        <f t="shared" si="881"/>
        <v>1275.7791666666667</v>
      </c>
      <c r="AU483" s="44">
        <f t="shared" si="881"/>
        <v>1275.7791666666667</v>
      </c>
      <c r="AV483" s="44">
        <f t="shared" si="881"/>
        <v>1275.7791666666667</v>
      </c>
      <c r="AW483" s="44">
        <f t="shared" si="881"/>
        <v>1275.7791666666667</v>
      </c>
      <c r="AX483" s="44">
        <f t="shared" si="881"/>
        <v>1275.7791666666667</v>
      </c>
      <c r="AY483" s="44">
        <f t="shared" si="881"/>
        <v>1275.7791666666667</v>
      </c>
      <c r="AZ483" s="44">
        <f t="shared" si="881"/>
        <v>1275.7791666666667</v>
      </c>
      <c r="BA483" s="44">
        <f t="shared" si="881"/>
        <v>1275.7791666666667</v>
      </c>
      <c r="BB483" s="44">
        <f t="shared" si="881"/>
        <v>1275.7791666666667</v>
      </c>
      <c r="BC483" s="44">
        <f t="shared" si="776"/>
        <v>36997.59583333334</v>
      </c>
      <c r="BD483" s="146">
        <f t="shared" si="777"/>
        <v>269189.40416666667</v>
      </c>
    </row>
    <row r="484" spans="1:56" outlineLevel="1" x14ac:dyDescent="0.25">
      <c r="A484" s="34">
        <v>42208</v>
      </c>
      <c r="B484" s="35" t="s">
        <v>708</v>
      </c>
      <c r="C484" s="35" t="s">
        <v>709</v>
      </c>
      <c r="D484" s="42">
        <v>168976.15</v>
      </c>
      <c r="E484" s="42"/>
      <c r="F484" s="42"/>
      <c r="G484" s="42"/>
      <c r="H484" s="38"/>
      <c r="I484" s="38"/>
      <c r="J484" s="38"/>
      <c r="K484" s="38"/>
      <c r="L484" s="42"/>
      <c r="M484" s="40"/>
      <c r="N484" s="40"/>
      <c r="O484" s="41"/>
      <c r="P484" s="40"/>
      <c r="Q484" s="40"/>
      <c r="R484" s="40"/>
      <c r="S484" s="40"/>
      <c r="T484" s="40"/>
      <c r="U484" s="40"/>
      <c r="V484" s="40">
        <v>704.06729166666673</v>
      </c>
      <c r="W484" s="40">
        <v>704.06729166666673</v>
      </c>
      <c r="X484" s="40">
        <v>704.06729166666673</v>
      </c>
      <c r="Y484" s="40">
        <v>704.06729166666673</v>
      </c>
      <c r="Z484" s="40">
        <v>704.06729166666673</v>
      </c>
      <c r="AA484" s="42">
        <v>3520.3364583333337</v>
      </c>
      <c r="AB484" s="42">
        <v>165455.81354166666</v>
      </c>
      <c r="AC484" s="40">
        <f>+($D$484*5%)/12</f>
        <v>704.06729166666673</v>
      </c>
      <c r="AD484" s="40">
        <f t="shared" ref="AD484:AN484" si="882">+($D$484*5%)/12</f>
        <v>704.06729166666673</v>
      </c>
      <c r="AE484" s="40">
        <f t="shared" si="882"/>
        <v>704.06729166666673</v>
      </c>
      <c r="AF484" s="40">
        <f t="shared" si="882"/>
        <v>704.06729166666673</v>
      </c>
      <c r="AG484" s="40">
        <f t="shared" si="882"/>
        <v>704.06729166666673</v>
      </c>
      <c r="AH484" s="40">
        <f t="shared" si="882"/>
        <v>704.06729166666673</v>
      </c>
      <c r="AI484" s="40">
        <f t="shared" si="882"/>
        <v>704.06729166666673</v>
      </c>
      <c r="AJ484" s="40">
        <f t="shared" si="882"/>
        <v>704.06729166666673</v>
      </c>
      <c r="AK484" s="40">
        <f t="shared" si="882"/>
        <v>704.06729166666673</v>
      </c>
      <c r="AL484" s="40">
        <f t="shared" si="882"/>
        <v>704.06729166666673</v>
      </c>
      <c r="AM484" s="40">
        <f t="shared" si="882"/>
        <v>704.06729166666673</v>
      </c>
      <c r="AN484" s="40">
        <f t="shared" si="882"/>
        <v>704.06729166666673</v>
      </c>
      <c r="AO484" s="44">
        <f t="shared" si="837"/>
        <v>11969.143958333332</v>
      </c>
      <c r="AP484" s="44">
        <f t="shared" si="772"/>
        <v>157007.00604166667</v>
      </c>
      <c r="AQ484" s="44">
        <f>+($D$484*5%)/12</f>
        <v>704.06729166666673</v>
      </c>
      <c r="AR484" s="44">
        <f t="shared" ref="AR484:BB484" si="883">+($D$484*5%)/12</f>
        <v>704.06729166666673</v>
      </c>
      <c r="AS484" s="44">
        <f t="shared" si="883"/>
        <v>704.06729166666673</v>
      </c>
      <c r="AT484" s="44">
        <f t="shared" si="883"/>
        <v>704.06729166666673</v>
      </c>
      <c r="AU484" s="44">
        <f t="shared" si="883"/>
        <v>704.06729166666673</v>
      </c>
      <c r="AV484" s="44">
        <f t="shared" si="883"/>
        <v>704.06729166666673</v>
      </c>
      <c r="AW484" s="44">
        <f t="shared" si="883"/>
        <v>704.06729166666673</v>
      </c>
      <c r="AX484" s="44">
        <f t="shared" si="883"/>
        <v>704.06729166666673</v>
      </c>
      <c r="AY484" s="44">
        <f t="shared" si="883"/>
        <v>704.06729166666673</v>
      </c>
      <c r="AZ484" s="44">
        <f t="shared" si="883"/>
        <v>704.06729166666673</v>
      </c>
      <c r="BA484" s="44">
        <f t="shared" si="883"/>
        <v>704.06729166666673</v>
      </c>
      <c r="BB484" s="44">
        <f t="shared" si="883"/>
        <v>704.06729166666673</v>
      </c>
      <c r="BC484" s="44">
        <f t="shared" si="776"/>
        <v>20417.951458333329</v>
      </c>
      <c r="BD484" s="146">
        <f t="shared" si="777"/>
        <v>148558.19854166667</v>
      </c>
    </row>
    <row r="485" spans="1:56" outlineLevel="1" x14ac:dyDescent="0.25">
      <c r="A485" s="34">
        <v>42246</v>
      </c>
      <c r="B485" s="35" t="s">
        <v>710</v>
      </c>
      <c r="C485" s="35" t="s">
        <v>711</v>
      </c>
      <c r="D485" s="42">
        <v>172413.79</v>
      </c>
      <c r="E485" s="42"/>
      <c r="F485" s="42"/>
      <c r="G485" s="42"/>
      <c r="H485" s="38"/>
      <c r="I485" s="38"/>
      <c r="J485" s="38"/>
      <c r="K485" s="38"/>
      <c r="L485" s="42"/>
      <c r="M485" s="40"/>
      <c r="N485" s="40"/>
      <c r="O485" s="41"/>
      <c r="P485" s="40"/>
      <c r="Q485" s="40"/>
      <c r="R485" s="40"/>
      <c r="S485" s="40"/>
      <c r="T485" s="40"/>
      <c r="U485" s="40"/>
      <c r="V485" s="40"/>
      <c r="W485" s="40">
        <v>718.3907916666667</v>
      </c>
      <c r="X485" s="40">
        <v>718.3907916666667</v>
      </c>
      <c r="Y485" s="40">
        <v>718.3907916666667</v>
      </c>
      <c r="Z485" s="40">
        <v>718.3907916666667</v>
      </c>
      <c r="AA485" s="42">
        <v>2155.1723750000001</v>
      </c>
      <c r="AB485" s="42">
        <v>170258.61762500001</v>
      </c>
      <c r="AC485" s="40">
        <f>+($D$485*5%)/12</f>
        <v>718.3907916666667</v>
      </c>
      <c r="AD485" s="40">
        <f t="shared" ref="AD485:AN485" si="884">+($D$485*5%)/12</f>
        <v>718.3907916666667</v>
      </c>
      <c r="AE485" s="40">
        <f t="shared" si="884"/>
        <v>718.3907916666667</v>
      </c>
      <c r="AF485" s="40">
        <f t="shared" si="884"/>
        <v>718.3907916666667</v>
      </c>
      <c r="AG485" s="40">
        <f t="shared" si="884"/>
        <v>718.3907916666667</v>
      </c>
      <c r="AH485" s="40">
        <f t="shared" si="884"/>
        <v>718.3907916666667</v>
      </c>
      <c r="AI485" s="40">
        <f t="shared" si="884"/>
        <v>718.3907916666667</v>
      </c>
      <c r="AJ485" s="40">
        <f t="shared" si="884"/>
        <v>718.3907916666667</v>
      </c>
      <c r="AK485" s="40">
        <f t="shared" si="884"/>
        <v>718.3907916666667</v>
      </c>
      <c r="AL485" s="40">
        <f t="shared" si="884"/>
        <v>718.3907916666667</v>
      </c>
      <c r="AM485" s="40">
        <f t="shared" si="884"/>
        <v>718.3907916666667</v>
      </c>
      <c r="AN485" s="40">
        <f t="shared" si="884"/>
        <v>718.3907916666667</v>
      </c>
      <c r="AO485" s="44">
        <f t="shared" si="837"/>
        <v>10775.861875000001</v>
      </c>
      <c r="AP485" s="44">
        <f t="shared" si="772"/>
        <v>161637.92812500001</v>
      </c>
      <c r="AQ485" s="44">
        <f>+($D$485*5%)/12</f>
        <v>718.3907916666667</v>
      </c>
      <c r="AR485" s="44">
        <f t="shared" ref="AR485:BB485" si="885">+($D$485*5%)/12</f>
        <v>718.3907916666667</v>
      </c>
      <c r="AS485" s="44">
        <f t="shared" si="885"/>
        <v>718.3907916666667</v>
      </c>
      <c r="AT485" s="44">
        <f t="shared" si="885"/>
        <v>718.3907916666667</v>
      </c>
      <c r="AU485" s="44">
        <f t="shared" si="885"/>
        <v>718.3907916666667</v>
      </c>
      <c r="AV485" s="44">
        <f t="shared" si="885"/>
        <v>718.3907916666667</v>
      </c>
      <c r="AW485" s="44">
        <f t="shared" si="885"/>
        <v>718.3907916666667</v>
      </c>
      <c r="AX485" s="44">
        <f t="shared" si="885"/>
        <v>718.3907916666667</v>
      </c>
      <c r="AY485" s="44">
        <f t="shared" si="885"/>
        <v>718.3907916666667</v>
      </c>
      <c r="AZ485" s="44">
        <f t="shared" si="885"/>
        <v>718.3907916666667</v>
      </c>
      <c r="BA485" s="44">
        <f t="shared" si="885"/>
        <v>718.3907916666667</v>
      </c>
      <c r="BB485" s="44">
        <f t="shared" si="885"/>
        <v>718.3907916666667</v>
      </c>
      <c r="BC485" s="44">
        <f t="shared" si="776"/>
        <v>19396.551375000003</v>
      </c>
      <c r="BD485" s="146">
        <f t="shared" si="777"/>
        <v>153017.238625</v>
      </c>
    </row>
    <row r="486" spans="1:56" outlineLevel="1" x14ac:dyDescent="0.25">
      <c r="A486" s="34">
        <v>42356</v>
      </c>
      <c r="B486" s="35" t="s">
        <v>712</v>
      </c>
      <c r="C486" s="35" t="s">
        <v>705</v>
      </c>
      <c r="D486" s="42">
        <v>136500</v>
      </c>
      <c r="E486" s="42"/>
      <c r="F486" s="42"/>
      <c r="G486" s="42"/>
      <c r="H486" s="38"/>
      <c r="I486" s="38"/>
      <c r="J486" s="38"/>
      <c r="K486" s="38"/>
      <c r="L486" s="42"/>
      <c r="M486" s="40"/>
      <c r="N486" s="40"/>
      <c r="O486" s="41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2"/>
      <c r="AB486" s="40">
        <f>+D486</f>
        <v>136500</v>
      </c>
      <c r="AC486" s="40">
        <f>+($D$486*5%)/12</f>
        <v>568.75</v>
      </c>
      <c r="AD486" s="40">
        <f t="shared" ref="AD486:AN486" si="886">+($D$486*5%)/12</f>
        <v>568.75</v>
      </c>
      <c r="AE486" s="40">
        <f t="shared" si="886"/>
        <v>568.75</v>
      </c>
      <c r="AF486" s="40">
        <f t="shared" si="886"/>
        <v>568.75</v>
      </c>
      <c r="AG486" s="40">
        <f t="shared" si="886"/>
        <v>568.75</v>
      </c>
      <c r="AH486" s="40">
        <f t="shared" si="886"/>
        <v>568.75</v>
      </c>
      <c r="AI486" s="40">
        <f t="shared" si="886"/>
        <v>568.75</v>
      </c>
      <c r="AJ486" s="40">
        <f t="shared" si="886"/>
        <v>568.75</v>
      </c>
      <c r="AK486" s="40">
        <f t="shared" si="886"/>
        <v>568.75</v>
      </c>
      <c r="AL486" s="40">
        <f t="shared" si="886"/>
        <v>568.75</v>
      </c>
      <c r="AM486" s="40">
        <f t="shared" si="886"/>
        <v>568.75</v>
      </c>
      <c r="AN486" s="40">
        <f t="shared" si="886"/>
        <v>568.75</v>
      </c>
      <c r="AO486" s="44">
        <f>+AA486+SUM(AC486:AN486)</f>
        <v>6825</v>
      </c>
      <c r="AP486" s="44">
        <f t="shared" si="772"/>
        <v>129675</v>
      </c>
      <c r="AQ486" s="44">
        <f>+($D$486*5%)/12</f>
        <v>568.75</v>
      </c>
      <c r="AR486" s="44">
        <f t="shared" ref="AR486:BB486" si="887">+($D$486*5%)/12</f>
        <v>568.75</v>
      </c>
      <c r="AS486" s="44">
        <f t="shared" si="887"/>
        <v>568.75</v>
      </c>
      <c r="AT486" s="44">
        <f t="shared" si="887"/>
        <v>568.75</v>
      </c>
      <c r="AU486" s="44">
        <f t="shared" si="887"/>
        <v>568.75</v>
      </c>
      <c r="AV486" s="44">
        <f t="shared" si="887"/>
        <v>568.75</v>
      </c>
      <c r="AW486" s="44">
        <f t="shared" si="887"/>
        <v>568.75</v>
      </c>
      <c r="AX486" s="44">
        <f t="shared" si="887"/>
        <v>568.75</v>
      </c>
      <c r="AY486" s="44">
        <f t="shared" si="887"/>
        <v>568.75</v>
      </c>
      <c r="AZ486" s="44">
        <f t="shared" si="887"/>
        <v>568.75</v>
      </c>
      <c r="BA486" s="44">
        <f t="shared" si="887"/>
        <v>568.75</v>
      </c>
      <c r="BB486" s="44">
        <f t="shared" si="887"/>
        <v>568.75</v>
      </c>
      <c r="BC486" s="44">
        <f t="shared" si="776"/>
        <v>13650</v>
      </c>
      <c r="BD486" s="146">
        <f t="shared" si="777"/>
        <v>122850</v>
      </c>
    </row>
    <row r="487" spans="1:56" outlineLevel="1" x14ac:dyDescent="0.25">
      <c r="A487" s="34">
        <v>42394</v>
      </c>
      <c r="B487" s="35" t="s">
        <v>713</v>
      </c>
      <c r="C487" s="35" t="s">
        <v>705</v>
      </c>
      <c r="D487" s="42">
        <v>21646.42</v>
      </c>
      <c r="E487" s="42"/>
      <c r="F487" s="42"/>
      <c r="G487" s="42"/>
      <c r="H487" s="38"/>
      <c r="I487" s="38"/>
      <c r="J487" s="38"/>
      <c r="K487" s="38"/>
      <c r="L487" s="42"/>
      <c r="M487" s="40"/>
      <c r="N487" s="40"/>
      <c r="O487" s="41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2"/>
      <c r="AB487" s="40"/>
      <c r="AC487" s="40"/>
      <c r="AD487" s="44">
        <f>+($D$487*5%)/12</f>
        <v>90.193416666666664</v>
      </c>
      <c r="AE487" s="44">
        <f t="shared" ref="AE487:AN487" si="888">+($D$487*5%)/12</f>
        <v>90.193416666666664</v>
      </c>
      <c r="AF487" s="44">
        <f t="shared" si="888"/>
        <v>90.193416666666664</v>
      </c>
      <c r="AG487" s="44">
        <f t="shared" si="888"/>
        <v>90.193416666666664</v>
      </c>
      <c r="AH487" s="44">
        <f t="shared" si="888"/>
        <v>90.193416666666664</v>
      </c>
      <c r="AI487" s="44">
        <f t="shared" si="888"/>
        <v>90.193416666666664</v>
      </c>
      <c r="AJ487" s="44">
        <f t="shared" si="888"/>
        <v>90.193416666666664</v>
      </c>
      <c r="AK487" s="44">
        <f t="shared" si="888"/>
        <v>90.193416666666664</v>
      </c>
      <c r="AL487" s="44">
        <f t="shared" si="888"/>
        <v>90.193416666666664</v>
      </c>
      <c r="AM487" s="44">
        <f t="shared" si="888"/>
        <v>90.193416666666664</v>
      </c>
      <c r="AN487" s="44">
        <f t="shared" si="888"/>
        <v>90.193416666666664</v>
      </c>
      <c r="AO487" s="44">
        <f t="shared" ref="AO487:AO501" si="889">+AA487+SUM(AC487:AN487)</f>
        <v>992.12758333333306</v>
      </c>
      <c r="AP487" s="44">
        <f t="shared" si="772"/>
        <v>20654.292416666663</v>
      </c>
      <c r="AQ487" s="44">
        <f>+($D$487*5%)/12</f>
        <v>90.193416666666664</v>
      </c>
      <c r="AR487" s="44">
        <f t="shared" ref="AR487:BB487" si="890">+($D$487*5%)/12</f>
        <v>90.193416666666664</v>
      </c>
      <c r="AS487" s="44">
        <f t="shared" si="890"/>
        <v>90.193416666666664</v>
      </c>
      <c r="AT487" s="44">
        <f t="shared" si="890"/>
        <v>90.193416666666664</v>
      </c>
      <c r="AU487" s="44">
        <f t="shared" si="890"/>
        <v>90.193416666666664</v>
      </c>
      <c r="AV487" s="44">
        <f t="shared" si="890"/>
        <v>90.193416666666664</v>
      </c>
      <c r="AW487" s="44">
        <f t="shared" si="890"/>
        <v>90.193416666666664</v>
      </c>
      <c r="AX487" s="44">
        <f t="shared" si="890"/>
        <v>90.193416666666664</v>
      </c>
      <c r="AY487" s="44">
        <f t="shared" si="890"/>
        <v>90.193416666666664</v>
      </c>
      <c r="AZ487" s="44">
        <f t="shared" si="890"/>
        <v>90.193416666666664</v>
      </c>
      <c r="BA487" s="44">
        <f t="shared" si="890"/>
        <v>90.193416666666664</v>
      </c>
      <c r="BB487" s="44">
        <f t="shared" si="890"/>
        <v>90.193416666666664</v>
      </c>
      <c r="BC487" s="44">
        <f t="shared" si="776"/>
        <v>2074.4485833333329</v>
      </c>
      <c r="BD487" s="146">
        <f t="shared" si="777"/>
        <v>19571.971416666667</v>
      </c>
    </row>
    <row r="488" spans="1:56" outlineLevel="1" x14ac:dyDescent="0.25">
      <c r="A488" s="34">
        <v>42411</v>
      </c>
      <c r="B488" s="35" t="s">
        <v>714</v>
      </c>
      <c r="C488" s="35" t="s">
        <v>705</v>
      </c>
      <c r="D488" s="42">
        <v>5930.91</v>
      </c>
      <c r="E488" s="42"/>
      <c r="F488" s="42"/>
      <c r="G488" s="42"/>
      <c r="H488" s="38"/>
      <c r="I488" s="38"/>
      <c r="J488" s="38"/>
      <c r="K488" s="38"/>
      <c r="L488" s="42"/>
      <c r="M488" s="40"/>
      <c r="N488" s="40"/>
      <c r="O488" s="41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2"/>
      <c r="AB488" s="40"/>
      <c r="AC488" s="40"/>
      <c r="AD488" s="44"/>
      <c r="AE488" s="43">
        <f>+($D$488*5%)/12</f>
        <v>24.712125</v>
      </c>
      <c r="AF488" s="43">
        <f t="shared" ref="AF488:AN488" si="891">+($D$488*5%)/12</f>
        <v>24.712125</v>
      </c>
      <c r="AG488" s="43">
        <f t="shared" si="891"/>
        <v>24.712125</v>
      </c>
      <c r="AH488" s="43">
        <f t="shared" si="891"/>
        <v>24.712125</v>
      </c>
      <c r="AI488" s="43">
        <f t="shared" si="891"/>
        <v>24.712125</v>
      </c>
      <c r="AJ488" s="43">
        <f t="shared" si="891"/>
        <v>24.712125</v>
      </c>
      <c r="AK488" s="43">
        <f t="shared" si="891"/>
        <v>24.712125</v>
      </c>
      <c r="AL488" s="43">
        <f t="shared" si="891"/>
        <v>24.712125</v>
      </c>
      <c r="AM488" s="43">
        <f t="shared" si="891"/>
        <v>24.712125</v>
      </c>
      <c r="AN488" s="43">
        <f t="shared" si="891"/>
        <v>24.712125</v>
      </c>
      <c r="AO488" s="44">
        <f t="shared" si="889"/>
        <v>247.12125000000003</v>
      </c>
      <c r="AP488" s="44">
        <f t="shared" si="772"/>
        <v>5683.7887499999997</v>
      </c>
      <c r="AQ488" s="44">
        <f>+($D$488*5%)/12</f>
        <v>24.712125</v>
      </c>
      <c r="AR488" s="44">
        <f t="shared" ref="AR488:BB488" si="892">+($D$488*5%)/12</f>
        <v>24.712125</v>
      </c>
      <c r="AS488" s="44">
        <f t="shared" si="892"/>
        <v>24.712125</v>
      </c>
      <c r="AT488" s="44">
        <f t="shared" si="892"/>
        <v>24.712125</v>
      </c>
      <c r="AU488" s="44">
        <f t="shared" si="892"/>
        <v>24.712125</v>
      </c>
      <c r="AV488" s="44">
        <f t="shared" si="892"/>
        <v>24.712125</v>
      </c>
      <c r="AW488" s="44">
        <f t="shared" si="892"/>
        <v>24.712125</v>
      </c>
      <c r="AX488" s="44">
        <f t="shared" si="892"/>
        <v>24.712125</v>
      </c>
      <c r="AY488" s="44">
        <f t="shared" si="892"/>
        <v>24.712125</v>
      </c>
      <c r="AZ488" s="44">
        <f t="shared" si="892"/>
        <v>24.712125</v>
      </c>
      <c r="BA488" s="44">
        <f t="shared" si="892"/>
        <v>24.712125</v>
      </c>
      <c r="BB488" s="44">
        <f t="shared" si="892"/>
        <v>24.712125</v>
      </c>
      <c r="BC488" s="44">
        <f t="shared" si="776"/>
        <v>543.66675000000009</v>
      </c>
      <c r="BD488" s="146">
        <f t="shared" si="777"/>
        <v>5387.2432499999995</v>
      </c>
    </row>
    <row r="489" spans="1:56" outlineLevel="1" x14ac:dyDescent="0.25">
      <c r="A489" s="34">
        <v>42416</v>
      </c>
      <c r="B489" s="35" t="s">
        <v>715</v>
      </c>
      <c r="C489" s="35" t="s">
        <v>705</v>
      </c>
      <c r="D489" s="42">
        <v>15510</v>
      </c>
      <c r="E489" s="42"/>
      <c r="F489" s="42"/>
      <c r="G489" s="42"/>
      <c r="H489" s="38"/>
      <c r="I489" s="38"/>
      <c r="J489" s="38"/>
      <c r="K489" s="38"/>
      <c r="L489" s="42"/>
      <c r="M489" s="40"/>
      <c r="N489" s="40"/>
      <c r="O489" s="41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2"/>
      <c r="AB489" s="40"/>
      <c r="AC489" s="40"/>
      <c r="AD489" s="44"/>
      <c r="AE489" s="43">
        <f>+($D$489*5%)/12</f>
        <v>64.625</v>
      </c>
      <c r="AF489" s="43">
        <f t="shared" ref="AF489:AN489" si="893">+($D$489*5%)/12</f>
        <v>64.625</v>
      </c>
      <c r="AG489" s="43">
        <f t="shared" si="893"/>
        <v>64.625</v>
      </c>
      <c r="AH489" s="43">
        <f t="shared" si="893"/>
        <v>64.625</v>
      </c>
      <c r="AI489" s="43">
        <f t="shared" si="893"/>
        <v>64.625</v>
      </c>
      <c r="AJ489" s="43">
        <f t="shared" si="893"/>
        <v>64.625</v>
      </c>
      <c r="AK489" s="43">
        <f t="shared" si="893"/>
        <v>64.625</v>
      </c>
      <c r="AL489" s="43">
        <f t="shared" si="893"/>
        <v>64.625</v>
      </c>
      <c r="AM489" s="43">
        <f t="shared" si="893"/>
        <v>64.625</v>
      </c>
      <c r="AN489" s="43">
        <f t="shared" si="893"/>
        <v>64.625</v>
      </c>
      <c r="AO489" s="44">
        <f t="shared" si="889"/>
        <v>646.25</v>
      </c>
      <c r="AP489" s="44">
        <f t="shared" si="772"/>
        <v>14863.75</v>
      </c>
      <c r="AQ489" s="44">
        <f>+($D$489*5%)/12</f>
        <v>64.625</v>
      </c>
      <c r="AR489" s="44">
        <f t="shared" ref="AR489:BB489" si="894">+($D$489*5%)/12</f>
        <v>64.625</v>
      </c>
      <c r="AS489" s="44">
        <f t="shared" si="894"/>
        <v>64.625</v>
      </c>
      <c r="AT489" s="44">
        <f t="shared" si="894"/>
        <v>64.625</v>
      </c>
      <c r="AU489" s="44">
        <f t="shared" si="894"/>
        <v>64.625</v>
      </c>
      <c r="AV489" s="44">
        <f t="shared" si="894"/>
        <v>64.625</v>
      </c>
      <c r="AW489" s="44">
        <f t="shared" si="894"/>
        <v>64.625</v>
      </c>
      <c r="AX489" s="44">
        <f t="shared" si="894"/>
        <v>64.625</v>
      </c>
      <c r="AY489" s="44">
        <f t="shared" si="894"/>
        <v>64.625</v>
      </c>
      <c r="AZ489" s="44">
        <f t="shared" si="894"/>
        <v>64.625</v>
      </c>
      <c r="BA489" s="44">
        <f t="shared" si="894"/>
        <v>64.625</v>
      </c>
      <c r="BB489" s="44">
        <f t="shared" si="894"/>
        <v>64.625</v>
      </c>
      <c r="BC489" s="44">
        <f t="shared" si="776"/>
        <v>1421.75</v>
      </c>
      <c r="BD489" s="146">
        <f t="shared" si="777"/>
        <v>14088.25</v>
      </c>
    </row>
    <row r="490" spans="1:56" outlineLevel="1" x14ac:dyDescent="0.25">
      <c r="A490" s="34">
        <v>42418</v>
      </c>
      <c r="B490" s="35" t="s">
        <v>716</v>
      </c>
      <c r="C490" s="35" t="s">
        <v>705</v>
      </c>
      <c r="D490" s="42">
        <v>15510</v>
      </c>
      <c r="E490" s="42"/>
      <c r="F490" s="42"/>
      <c r="G490" s="42"/>
      <c r="H490" s="38"/>
      <c r="I490" s="38"/>
      <c r="J490" s="38"/>
      <c r="K490" s="38"/>
      <c r="L490" s="42"/>
      <c r="M490" s="40"/>
      <c r="N490" s="40"/>
      <c r="O490" s="41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2"/>
      <c r="AB490" s="40"/>
      <c r="AC490" s="40"/>
      <c r="AD490" s="44"/>
      <c r="AE490" s="43">
        <f>+($D$490*5%)/12</f>
        <v>64.625</v>
      </c>
      <c r="AF490" s="43">
        <f t="shared" ref="AF490:AN490" si="895">+($D$490*5%)/12</f>
        <v>64.625</v>
      </c>
      <c r="AG490" s="43">
        <f t="shared" si="895"/>
        <v>64.625</v>
      </c>
      <c r="AH490" s="43">
        <f t="shared" si="895"/>
        <v>64.625</v>
      </c>
      <c r="AI490" s="43">
        <f t="shared" si="895"/>
        <v>64.625</v>
      </c>
      <c r="AJ490" s="43">
        <f t="shared" si="895"/>
        <v>64.625</v>
      </c>
      <c r="AK490" s="43">
        <f t="shared" si="895"/>
        <v>64.625</v>
      </c>
      <c r="AL490" s="43">
        <f t="shared" si="895"/>
        <v>64.625</v>
      </c>
      <c r="AM490" s="43">
        <f t="shared" si="895"/>
        <v>64.625</v>
      </c>
      <c r="AN490" s="43">
        <f t="shared" si="895"/>
        <v>64.625</v>
      </c>
      <c r="AO490" s="44">
        <f t="shared" si="889"/>
        <v>646.25</v>
      </c>
      <c r="AP490" s="44">
        <f t="shared" si="772"/>
        <v>14863.75</v>
      </c>
      <c r="AQ490" s="44">
        <f>+($D$490*5%)/12</f>
        <v>64.625</v>
      </c>
      <c r="AR490" s="44">
        <f t="shared" ref="AR490:BB490" si="896">+($D$490*5%)/12</f>
        <v>64.625</v>
      </c>
      <c r="AS490" s="44">
        <f t="shared" si="896"/>
        <v>64.625</v>
      </c>
      <c r="AT490" s="44">
        <f t="shared" si="896"/>
        <v>64.625</v>
      </c>
      <c r="AU490" s="44">
        <f t="shared" si="896"/>
        <v>64.625</v>
      </c>
      <c r="AV490" s="44">
        <f t="shared" si="896"/>
        <v>64.625</v>
      </c>
      <c r="AW490" s="44">
        <f t="shared" si="896"/>
        <v>64.625</v>
      </c>
      <c r="AX490" s="44">
        <f t="shared" si="896"/>
        <v>64.625</v>
      </c>
      <c r="AY490" s="44">
        <f t="shared" si="896"/>
        <v>64.625</v>
      </c>
      <c r="AZ490" s="44">
        <f t="shared" si="896"/>
        <v>64.625</v>
      </c>
      <c r="BA490" s="44">
        <f t="shared" si="896"/>
        <v>64.625</v>
      </c>
      <c r="BB490" s="44">
        <f t="shared" si="896"/>
        <v>64.625</v>
      </c>
      <c r="BC490" s="44">
        <f t="shared" si="776"/>
        <v>1421.75</v>
      </c>
      <c r="BD490" s="146">
        <f t="shared" si="777"/>
        <v>14088.25</v>
      </c>
    </row>
    <row r="491" spans="1:56" outlineLevel="1" x14ac:dyDescent="0.25">
      <c r="A491" s="34">
        <v>42544</v>
      </c>
      <c r="B491" s="35" t="s">
        <v>717</v>
      </c>
      <c r="C491" s="35" t="s">
        <v>705</v>
      </c>
      <c r="D491" s="42">
        <v>8620.69</v>
      </c>
      <c r="E491" s="42"/>
      <c r="F491" s="42"/>
      <c r="G491" s="42"/>
      <c r="H491" s="38"/>
      <c r="I491" s="38"/>
      <c r="J491" s="38"/>
      <c r="K491" s="38"/>
      <c r="L491" s="42"/>
      <c r="M491" s="40"/>
      <c r="N491" s="40"/>
      <c r="O491" s="41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2"/>
      <c r="AB491" s="40"/>
      <c r="AC491" s="39"/>
      <c r="AD491" s="114"/>
      <c r="AE491" s="114"/>
      <c r="AF491" s="114"/>
      <c r="AG491" s="114"/>
      <c r="AH491" s="114"/>
      <c r="AI491" s="44">
        <f t="shared" ref="AI491:AN491" si="897">+($D$491*5%)/12</f>
        <v>35.919541666666667</v>
      </c>
      <c r="AJ491" s="48">
        <f t="shared" si="897"/>
        <v>35.919541666666667</v>
      </c>
      <c r="AK491" s="48">
        <f t="shared" si="897"/>
        <v>35.919541666666667</v>
      </c>
      <c r="AL491" s="48">
        <f t="shared" si="897"/>
        <v>35.919541666666667</v>
      </c>
      <c r="AM491" s="48">
        <f t="shared" si="897"/>
        <v>35.919541666666667</v>
      </c>
      <c r="AN491" s="48">
        <f t="shared" si="897"/>
        <v>35.919541666666667</v>
      </c>
      <c r="AO491" s="44">
        <f t="shared" si="889"/>
        <v>215.51725000000002</v>
      </c>
      <c r="AP491" s="44">
        <f t="shared" si="772"/>
        <v>8405.1727499999997</v>
      </c>
      <c r="AQ491" s="44">
        <f>+($D$491*5%)/12</f>
        <v>35.919541666666667</v>
      </c>
      <c r="AR491" s="44">
        <f t="shared" ref="AR491:BB491" si="898">+($D$491*5%)/12</f>
        <v>35.919541666666667</v>
      </c>
      <c r="AS491" s="44">
        <f t="shared" si="898"/>
        <v>35.919541666666667</v>
      </c>
      <c r="AT491" s="44">
        <f t="shared" si="898"/>
        <v>35.919541666666667</v>
      </c>
      <c r="AU491" s="44">
        <f t="shared" si="898"/>
        <v>35.919541666666667</v>
      </c>
      <c r="AV491" s="44">
        <f t="shared" si="898"/>
        <v>35.919541666666667</v>
      </c>
      <c r="AW491" s="44">
        <f t="shared" si="898"/>
        <v>35.919541666666667</v>
      </c>
      <c r="AX491" s="44">
        <f t="shared" si="898"/>
        <v>35.919541666666667</v>
      </c>
      <c r="AY491" s="44">
        <f t="shared" si="898"/>
        <v>35.919541666666667</v>
      </c>
      <c r="AZ491" s="44">
        <f t="shared" si="898"/>
        <v>35.919541666666667</v>
      </c>
      <c r="BA491" s="44">
        <f t="shared" si="898"/>
        <v>35.919541666666667</v>
      </c>
      <c r="BB491" s="44">
        <f t="shared" si="898"/>
        <v>35.919541666666667</v>
      </c>
      <c r="BC491" s="44">
        <f t="shared" si="776"/>
        <v>646.55174999999997</v>
      </c>
      <c r="BD491" s="146">
        <f t="shared" si="777"/>
        <v>7974.1382500000009</v>
      </c>
    </row>
    <row r="492" spans="1:56" outlineLevel="1" x14ac:dyDescent="0.25">
      <c r="A492" s="34">
        <v>42552</v>
      </c>
      <c r="B492" s="35" t="s">
        <v>718</v>
      </c>
      <c r="C492" s="35" t="s">
        <v>705</v>
      </c>
      <c r="D492" s="42">
        <v>12931.03</v>
      </c>
      <c r="E492" s="42"/>
      <c r="F492" s="42"/>
      <c r="G492" s="42"/>
      <c r="H492" s="38"/>
      <c r="I492" s="38"/>
      <c r="J492" s="38"/>
      <c r="K492" s="38"/>
      <c r="L492" s="42"/>
      <c r="M492" s="40"/>
      <c r="N492" s="40"/>
      <c r="O492" s="41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2"/>
      <c r="AB492" s="40"/>
      <c r="AC492" s="39"/>
      <c r="AD492" s="114"/>
      <c r="AE492" s="114"/>
      <c r="AF492" s="114"/>
      <c r="AG492" s="114"/>
      <c r="AH492" s="114"/>
      <c r="AI492" s="114"/>
      <c r="AJ492" s="48">
        <f>+($D$492*5%)/12</f>
        <v>53.879291666666667</v>
      </c>
      <c r="AK492" s="48">
        <f t="shared" ref="AK492:AN492" si="899">+($D$492*5%)/12</f>
        <v>53.879291666666667</v>
      </c>
      <c r="AL492" s="48">
        <f t="shared" si="899"/>
        <v>53.879291666666667</v>
      </c>
      <c r="AM492" s="48">
        <f t="shared" si="899"/>
        <v>53.879291666666667</v>
      </c>
      <c r="AN492" s="48">
        <f t="shared" si="899"/>
        <v>53.879291666666667</v>
      </c>
      <c r="AO492" s="44">
        <f t="shared" si="889"/>
        <v>269.39645833333333</v>
      </c>
      <c r="AP492" s="44">
        <f t="shared" si="772"/>
        <v>12661.633541666668</v>
      </c>
      <c r="AQ492" s="44">
        <f>+($D$492*5%)/12</f>
        <v>53.879291666666667</v>
      </c>
      <c r="AR492" s="44">
        <f t="shared" ref="AR492:BB492" si="900">+($D$492*5%)/12</f>
        <v>53.879291666666667</v>
      </c>
      <c r="AS492" s="44">
        <f t="shared" si="900"/>
        <v>53.879291666666667</v>
      </c>
      <c r="AT492" s="44">
        <f t="shared" si="900"/>
        <v>53.879291666666667</v>
      </c>
      <c r="AU492" s="44">
        <f t="shared" si="900"/>
        <v>53.879291666666667</v>
      </c>
      <c r="AV492" s="44">
        <f t="shared" si="900"/>
        <v>53.879291666666667</v>
      </c>
      <c r="AW492" s="44">
        <f t="shared" si="900"/>
        <v>53.879291666666667</v>
      </c>
      <c r="AX492" s="44">
        <f t="shared" si="900"/>
        <v>53.879291666666667</v>
      </c>
      <c r="AY492" s="44">
        <f t="shared" si="900"/>
        <v>53.879291666666667</v>
      </c>
      <c r="AZ492" s="44">
        <f t="shared" si="900"/>
        <v>53.879291666666667</v>
      </c>
      <c r="BA492" s="44">
        <f t="shared" si="900"/>
        <v>53.879291666666667</v>
      </c>
      <c r="BB492" s="44">
        <f t="shared" si="900"/>
        <v>53.879291666666667</v>
      </c>
      <c r="BC492" s="44">
        <f t="shared" si="776"/>
        <v>915.94795833333342</v>
      </c>
      <c r="BD492" s="146">
        <f t="shared" si="777"/>
        <v>12015.082041666667</v>
      </c>
    </row>
    <row r="493" spans="1:56" outlineLevel="1" x14ac:dyDescent="0.25">
      <c r="A493" s="34">
        <v>42608</v>
      </c>
      <c r="B493" s="35" t="s">
        <v>719</v>
      </c>
      <c r="C493" s="35" t="s">
        <v>705</v>
      </c>
      <c r="D493" s="42">
        <v>9460</v>
      </c>
      <c r="E493" s="42"/>
      <c r="F493" s="42"/>
      <c r="G493" s="42"/>
      <c r="H493" s="38"/>
      <c r="I493" s="38"/>
      <c r="J493" s="38"/>
      <c r="K493" s="38"/>
      <c r="L493" s="42"/>
      <c r="M493" s="40"/>
      <c r="N493" s="40"/>
      <c r="O493" s="41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2"/>
      <c r="AB493" s="40"/>
      <c r="AC493" s="39"/>
      <c r="AD493" s="114"/>
      <c r="AE493" s="114"/>
      <c r="AF493" s="114"/>
      <c r="AG493" s="114"/>
      <c r="AH493" s="114"/>
      <c r="AI493" s="114"/>
      <c r="AJ493" s="48"/>
      <c r="AK493" s="48">
        <f>+($D$493*5%)/12</f>
        <v>39.416666666666664</v>
      </c>
      <c r="AL493" s="48">
        <f>+($D$493*5%)/12</f>
        <v>39.416666666666664</v>
      </c>
      <c r="AM493" s="48">
        <f>+($D$493*5%)/12</f>
        <v>39.416666666666664</v>
      </c>
      <c r="AN493" s="48">
        <f>+($D$493*5%)/12</f>
        <v>39.416666666666664</v>
      </c>
      <c r="AO493" s="44">
        <f t="shared" si="889"/>
        <v>157.66666666666666</v>
      </c>
      <c r="AP493" s="44">
        <f t="shared" si="772"/>
        <v>9302.3333333333339</v>
      </c>
      <c r="AQ493" s="44">
        <f>+($D$493*5%)/12</f>
        <v>39.416666666666664</v>
      </c>
      <c r="AR493" s="44">
        <f t="shared" ref="AR493:BB493" si="901">+($D$493*5%)/12</f>
        <v>39.416666666666664</v>
      </c>
      <c r="AS493" s="44">
        <f t="shared" si="901"/>
        <v>39.416666666666664</v>
      </c>
      <c r="AT493" s="44">
        <f t="shared" si="901"/>
        <v>39.416666666666664</v>
      </c>
      <c r="AU493" s="44">
        <f t="shared" si="901"/>
        <v>39.416666666666664</v>
      </c>
      <c r="AV493" s="44">
        <f t="shared" si="901"/>
        <v>39.416666666666664</v>
      </c>
      <c r="AW493" s="44">
        <f t="shared" si="901"/>
        <v>39.416666666666664</v>
      </c>
      <c r="AX493" s="44">
        <f t="shared" si="901"/>
        <v>39.416666666666664</v>
      </c>
      <c r="AY493" s="44">
        <f t="shared" si="901"/>
        <v>39.416666666666664</v>
      </c>
      <c r="AZ493" s="44">
        <f t="shared" si="901"/>
        <v>39.416666666666664</v>
      </c>
      <c r="BA493" s="44">
        <f t="shared" si="901"/>
        <v>39.416666666666664</v>
      </c>
      <c r="BB493" s="44">
        <f t="shared" si="901"/>
        <v>39.416666666666664</v>
      </c>
      <c r="BC493" s="44">
        <f t="shared" si="776"/>
        <v>630.66666666666674</v>
      </c>
      <c r="BD493" s="146">
        <f t="shared" si="777"/>
        <v>8829.3333333333339</v>
      </c>
    </row>
    <row r="494" spans="1:56" outlineLevel="1" x14ac:dyDescent="0.25">
      <c r="A494" s="34">
        <v>42616</v>
      </c>
      <c r="B494" s="35" t="s">
        <v>720</v>
      </c>
      <c r="C494" s="35" t="s">
        <v>705</v>
      </c>
      <c r="D494" s="42">
        <v>15000</v>
      </c>
      <c r="E494" s="42"/>
      <c r="F494" s="42"/>
      <c r="G494" s="42"/>
      <c r="H494" s="38"/>
      <c r="I494" s="38"/>
      <c r="J494" s="38"/>
      <c r="K494" s="38"/>
      <c r="L494" s="42"/>
      <c r="M494" s="40"/>
      <c r="N494" s="40"/>
      <c r="O494" s="41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2"/>
      <c r="AB494" s="40"/>
      <c r="AC494" s="39"/>
      <c r="AD494" s="114"/>
      <c r="AE494" s="114"/>
      <c r="AF494" s="114"/>
      <c r="AG494" s="114"/>
      <c r="AH494" s="114"/>
      <c r="AI494" s="114"/>
      <c r="AJ494" s="48"/>
      <c r="AK494" s="48"/>
      <c r="AL494" s="48">
        <f>+($D$494*5%)/12</f>
        <v>62.5</v>
      </c>
      <c r="AM494" s="48">
        <f t="shared" ref="AM494:AN494" si="902">+($D$494*5%)/12</f>
        <v>62.5</v>
      </c>
      <c r="AN494" s="48">
        <f t="shared" si="902"/>
        <v>62.5</v>
      </c>
      <c r="AO494" s="44">
        <f t="shared" si="889"/>
        <v>187.5</v>
      </c>
      <c r="AP494" s="44">
        <f t="shared" si="772"/>
        <v>14812.5</v>
      </c>
      <c r="AQ494" s="44">
        <f>+($D$494*5%)/12</f>
        <v>62.5</v>
      </c>
      <c r="AR494" s="44">
        <f t="shared" ref="AR494:BB494" si="903">+($D$494*5%)/12</f>
        <v>62.5</v>
      </c>
      <c r="AS494" s="44">
        <f t="shared" si="903"/>
        <v>62.5</v>
      </c>
      <c r="AT494" s="44">
        <f t="shared" si="903"/>
        <v>62.5</v>
      </c>
      <c r="AU494" s="44">
        <f t="shared" si="903"/>
        <v>62.5</v>
      </c>
      <c r="AV494" s="44">
        <f t="shared" si="903"/>
        <v>62.5</v>
      </c>
      <c r="AW494" s="44">
        <f t="shared" si="903"/>
        <v>62.5</v>
      </c>
      <c r="AX494" s="44">
        <f t="shared" si="903"/>
        <v>62.5</v>
      </c>
      <c r="AY494" s="44">
        <f t="shared" si="903"/>
        <v>62.5</v>
      </c>
      <c r="AZ494" s="44">
        <f t="shared" si="903"/>
        <v>62.5</v>
      </c>
      <c r="BA494" s="44">
        <f t="shared" si="903"/>
        <v>62.5</v>
      </c>
      <c r="BB494" s="44">
        <f t="shared" si="903"/>
        <v>62.5</v>
      </c>
      <c r="BC494" s="44">
        <f t="shared" si="776"/>
        <v>937.5</v>
      </c>
      <c r="BD494" s="146">
        <f t="shared" si="777"/>
        <v>14062.5</v>
      </c>
    </row>
    <row r="495" spans="1:56" outlineLevel="1" x14ac:dyDescent="0.25">
      <c r="A495" s="34">
        <v>42616</v>
      </c>
      <c r="B495" s="35" t="s">
        <v>721</v>
      </c>
      <c r="C495" s="35" t="s">
        <v>705</v>
      </c>
      <c r="D495" s="42">
        <v>7260</v>
      </c>
      <c r="E495" s="42"/>
      <c r="F495" s="42"/>
      <c r="G495" s="42"/>
      <c r="H495" s="38"/>
      <c r="I495" s="38"/>
      <c r="J495" s="38"/>
      <c r="K495" s="38"/>
      <c r="L495" s="42"/>
      <c r="M495" s="40"/>
      <c r="N495" s="40"/>
      <c r="O495" s="41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2"/>
      <c r="AB495" s="40"/>
      <c r="AC495" s="39"/>
      <c r="AD495" s="114"/>
      <c r="AE495" s="114"/>
      <c r="AF495" s="114"/>
      <c r="AG495" s="114"/>
      <c r="AH495" s="114"/>
      <c r="AI495" s="114"/>
      <c r="AJ495" s="48"/>
      <c r="AK495" s="48"/>
      <c r="AL495" s="48">
        <f>+($D$495*5%)/12</f>
        <v>30.25</v>
      </c>
      <c r="AM495" s="48">
        <f t="shared" ref="AM495:AN495" si="904">+($D$495*5%)/12</f>
        <v>30.25</v>
      </c>
      <c r="AN495" s="48">
        <f t="shared" si="904"/>
        <v>30.25</v>
      </c>
      <c r="AO495" s="44">
        <f t="shared" si="889"/>
        <v>90.75</v>
      </c>
      <c r="AP495" s="44">
        <f t="shared" si="772"/>
        <v>7169.25</v>
      </c>
      <c r="AQ495" s="44">
        <f>+($D$495*5%)/12</f>
        <v>30.25</v>
      </c>
      <c r="AR495" s="44">
        <f t="shared" ref="AR495:BB495" si="905">+($D$495*5%)/12</f>
        <v>30.25</v>
      </c>
      <c r="AS495" s="44">
        <f t="shared" si="905"/>
        <v>30.25</v>
      </c>
      <c r="AT495" s="44">
        <f t="shared" si="905"/>
        <v>30.25</v>
      </c>
      <c r="AU495" s="44">
        <f t="shared" si="905"/>
        <v>30.25</v>
      </c>
      <c r="AV495" s="44">
        <f t="shared" si="905"/>
        <v>30.25</v>
      </c>
      <c r="AW495" s="44">
        <f t="shared" si="905"/>
        <v>30.25</v>
      </c>
      <c r="AX495" s="44">
        <f t="shared" si="905"/>
        <v>30.25</v>
      </c>
      <c r="AY495" s="44">
        <f t="shared" si="905"/>
        <v>30.25</v>
      </c>
      <c r="AZ495" s="44">
        <f t="shared" si="905"/>
        <v>30.25</v>
      </c>
      <c r="BA495" s="44">
        <f t="shared" si="905"/>
        <v>30.25</v>
      </c>
      <c r="BB495" s="44">
        <f t="shared" si="905"/>
        <v>30.25</v>
      </c>
      <c r="BC495" s="44">
        <f t="shared" si="776"/>
        <v>453.75</v>
      </c>
      <c r="BD495" s="146">
        <f t="shared" si="777"/>
        <v>6806.25</v>
      </c>
    </row>
    <row r="496" spans="1:56" outlineLevel="1" x14ac:dyDescent="0.25">
      <c r="A496" s="34">
        <v>42643</v>
      </c>
      <c r="B496" s="35" t="s">
        <v>722</v>
      </c>
      <c r="C496" s="35" t="s">
        <v>705</v>
      </c>
      <c r="D496" s="42">
        <v>8448.2800000000007</v>
      </c>
      <c r="E496" s="42"/>
      <c r="F496" s="42"/>
      <c r="G496" s="42"/>
      <c r="H496" s="38"/>
      <c r="I496" s="38"/>
      <c r="J496" s="38"/>
      <c r="K496" s="38"/>
      <c r="L496" s="42"/>
      <c r="M496" s="40"/>
      <c r="N496" s="40"/>
      <c r="O496" s="41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2"/>
      <c r="AB496" s="40"/>
      <c r="AC496" s="39"/>
      <c r="AD496" s="114"/>
      <c r="AE496" s="114"/>
      <c r="AF496" s="114"/>
      <c r="AG496" s="114"/>
      <c r="AH496" s="114"/>
      <c r="AI496" s="114"/>
      <c r="AJ496" s="48"/>
      <c r="AK496" s="48"/>
      <c r="AL496" s="48">
        <f>+($D$496*5%)/12</f>
        <v>35.201166666666673</v>
      </c>
      <c r="AM496" s="48">
        <f t="shared" ref="AM496:AN496" si="906">+($D$496*5%)/12</f>
        <v>35.201166666666673</v>
      </c>
      <c r="AN496" s="48">
        <f t="shared" si="906"/>
        <v>35.201166666666673</v>
      </c>
      <c r="AO496" s="44">
        <f t="shared" si="889"/>
        <v>105.60350000000003</v>
      </c>
      <c r="AP496" s="44">
        <f t="shared" ref="AP496:AP501" si="907">+D496-AO496</f>
        <v>8342.6765000000014</v>
      </c>
      <c r="AQ496" s="44">
        <f>+($D$496*5%)/12</f>
        <v>35.201166666666673</v>
      </c>
      <c r="AR496" s="44">
        <f t="shared" ref="AR496:BB496" si="908">+($D$496*5%)/12</f>
        <v>35.201166666666673</v>
      </c>
      <c r="AS496" s="44">
        <f t="shared" si="908"/>
        <v>35.201166666666673</v>
      </c>
      <c r="AT496" s="44">
        <f t="shared" si="908"/>
        <v>35.201166666666673</v>
      </c>
      <c r="AU496" s="44">
        <f t="shared" si="908"/>
        <v>35.201166666666673</v>
      </c>
      <c r="AV496" s="44">
        <f t="shared" si="908"/>
        <v>35.201166666666673</v>
      </c>
      <c r="AW496" s="44">
        <f t="shared" si="908"/>
        <v>35.201166666666673</v>
      </c>
      <c r="AX496" s="44">
        <f t="shared" si="908"/>
        <v>35.201166666666673</v>
      </c>
      <c r="AY496" s="44">
        <f t="shared" si="908"/>
        <v>35.201166666666673</v>
      </c>
      <c r="AZ496" s="44">
        <f t="shared" si="908"/>
        <v>35.201166666666673</v>
      </c>
      <c r="BA496" s="44">
        <f t="shared" si="908"/>
        <v>35.201166666666673</v>
      </c>
      <c r="BB496" s="44">
        <f t="shared" si="908"/>
        <v>35.201166666666673</v>
      </c>
      <c r="BC496" s="44">
        <f t="shared" si="776"/>
        <v>528.01750000000004</v>
      </c>
      <c r="BD496" s="146">
        <f t="shared" si="777"/>
        <v>7920.2625000000007</v>
      </c>
    </row>
    <row r="497" spans="1:56" outlineLevel="1" x14ac:dyDescent="0.25">
      <c r="A497" s="34">
        <v>42682</v>
      </c>
      <c r="B497" s="35" t="s">
        <v>723</v>
      </c>
      <c r="C497" s="35" t="s">
        <v>705</v>
      </c>
      <c r="D497" s="42">
        <v>10000</v>
      </c>
      <c r="E497" s="42"/>
      <c r="F497" s="42"/>
      <c r="G497" s="42"/>
      <c r="H497" s="38"/>
      <c r="I497" s="38"/>
      <c r="J497" s="38"/>
      <c r="K497" s="38"/>
      <c r="L497" s="42"/>
      <c r="M497" s="40"/>
      <c r="N497" s="40"/>
      <c r="O497" s="41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2"/>
      <c r="AB497" s="40"/>
      <c r="AC497" s="39"/>
      <c r="AD497" s="114"/>
      <c r="AE497" s="114"/>
      <c r="AF497" s="114"/>
      <c r="AG497" s="114"/>
      <c r="AH497" s="114"/>
      <c r="AI497" s="114"/>
      <c r="AJ497" s="48"/>
      <c r="AK497" s="48"/>
      <c r="AL497" s="48"/>
      <c r="AM497" s="48"/>
      <c r="AN497" s="48">
        <f>+($D$497*5%)/12</f>
        <v>41.666666666666664</v>
      </c>
      <c r="AO497" s="44">
        <f t="shared" si="889"/>
        <v>41.666666666666664</v>
      </c>
      <c r="AP497" s="44">
        <f t="shared" si="907"/>
        <v>9958.3333333333339</v>
      </c>
      <c r="AQ497" s="44">
        <f>+($D$497*5%)/12</f>
        <v>41.666666666666664</v>
      </c>
      <c r="AR497" s="44">
        <f t="shared" ref="AR497:BB497" si="909">+($D$497*5%)/12</f>
        <v>41.666666666666664</v>
      </c>
      <c r="AS497" s="44">
        <f t="shared" si="909"/>
        <v>41.666666666666664</v>
      </c>
      <c r="AT497" s="44">
        <f t="shared" si="909"/>
        <v>41.666666666666664</v>
      </c>
      <c r="AU497" s="44">
        <f t="shared" si="909"/>
        <v>41.666666666666664</v>
      </c>
      <c r="AV497" s="44">
        <f t="shared" si="909"/>
        <v>41.666666666666664</v>
      </c>
      <c r="AW497" s="44">
        <f t="shared" si="909"/>
        <v>41.666666666666664</v>
      </c>
      <c r="AX497" s="44">
        <f t="shared" si="909"/>
        <v>41.666666666666664</v>
      </c>
      <c r="AY497" s="44">
        <f t="shared" si="909"/>
        <v>41.666666666666664</v>
      </c>
      <c r="AZ497" s="44">
        <f t="shared" si="909"/>
        <v>41.666666666666664</v>
      </c>
      <c r="BA497" s="44">
        <f t="shared" si="909"/>
        <v>41.666666666666664</v>
      </c>
      <c r="BB497" s="44">
        <f t="shared" si="909"/>
        <v>41.666666666666664</v>
      </c>
      <c r="BC497" s="44">
        <f t="shared" ref="BC497:BC500" si="910">+AO497+SUM(AQ497:BB497)</f>
        <v>541.66666666666674</v>
      </c>
      <c r="BD497" s="146">
        <f t="shared" ref="BD497:BD501" si="911">+D497-BC497</f>
        <v>9458.3333333333339</v>
      </c>
    </row>
    <row r="498" spans="1:56" outlineLevel="1" x14ac:dyDescent="0.25">
      <c r="A498" s="34">
        <v>42682</v>
      </c>
      <c r="B498" s="35" t="s">
        <v>724</v>
      </c>
      <c r="C498" s="35" t="s">
        <v>705</v>
      </c>
      <c r="D498" s="42">
        <v>6251.72</v>
      </c>
      <c r="E498" s="42"/>
      <c r="F498" s="42"/>
      <c r="G498" s="42"/>
      <c r="H498" s="38"/>
      <c r="I498" s="38"/>
      <c r="J498" s="38"/>
      <c r="K498" s="38"/>
      <c r="L498" s="42"/>
      <c r="M498" s="40"/>
      <c r="N498" s="40"/>
      <c r="O498" s="41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2"/>
      <c r="AB498" s="40"/>
      <c r="AC498" s="39"/>
      <c r="AD498" s="114"/>
      <c r="AE498" s="114"/>
      <c r="AF498" s="114"/>
      <c r="AG498" s="114"/>
      <c r="AH498" s="114"/>
      <c r="AI498" s="114"/>
      <c r="AJ498" s="48"/>
      <c r="AK498" s="48"/>
      <c r="AL498" s="48"/>
      <c r="AM498" s="48"/>
      <c r="AN498" s="48">
        <f>+($D$498*5%)/12</f>
        <v>26.048833333333334</v>
      </c>
      <c r="AO498" s="44">
        <f t="shared" si="889"/>
        <v>26.048833333333334</v>
      </c>
      <c r="AP498" s="44">
        <f t="shared" si="907"/>
        <v>6225.671166666667</v>
      </c>
      <c r="AQ498" s="44">
        <f>+($D$498*5%)/12</f>
        <v>26.048833333333334</v>
      </c>
      <c r="AR498" s="44">
        <f t="shared" ref="AR498:BB498" si="912">+($D$498*5%)/12</f>
        <v>26.048833333333334</v>
      </c>
      <c r="AS498" s="44">
        <f t="shared" si="912"/>
        <v>26.048833333333334</v>
      </c>
      <c r="AT498" s="44">
        <f t="shared" si="912"/>
        <v>26.048833333333334</v>
      </c>
      <c r="AU498" s="44">
        <f t="shared" si="912"/>
        <v>26.048833333333334</v>
      </c>
      <c r="AV498" s="44">
        <f t="shared" si="912"/>
        <v>26.048833333333334</v>
      </c>
      <c r="AW498" s="44">
        <f t="shared" si="912"/>
        <v>26.048833333333334</v>
      </c>
      <c r="AX498" s="44">
        <f t="shared" si="912"/>
        <v>26.048833333333334</v>
      </c>
      <c r="AY498" s="44">
        <f t="shared" si="912"/>
        <v>26.048833333333334</v>
      </c>
      <c r="AZ498" s="44">
        <f t="shared" si="912"/>
        <v>26.048833333333334</v>
      </c>
      <c r="BA498" s="44">
        <f t="shared" si="912"/>
        <v>26.048833333333334</v>
      </c>
      <c r="BB498" s="44">
        <f t="shared" si="912"/>
        <v>26.048833333333334</v>
      </c>
      <c r="BC498" s="44">
        <f t="shared" si="910"/>
        <v>338.63483333333335</v>
      </c>
      <c r="BD498" s="146">
        <f t="shared" si="911"/>
        <v>5913.0851666666667</v>
      </c>
    </row>
    <row r="499" spans="1:56" outlineLevel="1" x14ac:dyDescent="0.25">
      <c r="A499" s="34">
        <v>42685</v>
      </c>
      <c r="B499" s="35" t="s">
        <v>725</v>
      </c>
      <c r="C499" s="35" t="s">
        <v>705</v>
      </c>
      <c r="D499" s="42">
        <v>2679.31</v>
      </c>
      <c r="E499" s="42"/>
      <c r="F499" s="42"/>
      <c r="G499" s="42"/>
      <c r="H499" s="38"/>
      <c r="I499" s="38"/>
      <c r="J499" s="38"/>
      <c r="K499" s="38"/>
      <c r="L499" s="42"/>
      <c r="M499" s="40"/>
      <c r="N499" s="40"/>
      <c r="O499" s="41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2"/>
      <c r="AB499" s="40"/>
      <c r="AC499" s="39"/>
      <c r="AD499" s="114"/>
      <c r="AE499" s="114"/>
      <c r="AF499" s="114"/>
      <c r="AG499" s="114"/>
      <c r="AH499" s="114"/>
      <c r="AI499" s="114"/>
      <c r="AJ499" s="48"/>
      <c r="AK499" s="48"/>
      <c r="AL499" s="48"/>
      <c r="AM499" s="48"/>
      <c r="AN499" s="48">
        <f>+($D$499*5%)/12</f>
        <v>11.163791666666667</v>
      </c>
      <c r="AO499" s="44">
        <f t="shared" si="889"/>
        <v>11.163791666666667</v>
      </c>
      <c r="AP499" s="44">
        <f t="shared" si="907"/>
        <v>2668.1462083333331</v>
      </c>
      <c r="AQ499" s="44">
        <f>+($D$499*5%)/12</f>
        <v>11.163791666666667</v>
      </c>
      <c r="AR499" s="44">
        <f t="shared" ref="AR499:BB499" si="913">+($D$499*5%)/12</f>
        <v>11.163791666666667</v>
      </c>
      <c r="AS499" s="44">
        <f t="shared" si="913"/>
        <v>11.163791666666667</v>
      </c>
      <c r="AT499" s="44">
        <f t="shared" si="913"/>
        <v>11.163791666666667</v>
      </c>
      <c r="AU499" s="44">
        <f t="shared" si="913"/>
        <v>11.163791666666667</v>
      </c>
      <c r="AV499" s="44">
        <f t="shared" si="913"/>
        <v>11.163791666666667</v>
      </c>
      <c r="AW499" s="44">
        <f t="shared" si="913"/>
        <v>11.163791666666667</v>
      </c>
      <c r="AX499" s="44">
        <f t="shared" si="913"/>
        <v>11.163791666666667</v>
      </c>
      <c r="AY499" s="44">
        <f t="shared" si="913"/>
        <v>11.163791666666667</v>
      </c>
      <c r="AZ499" s="44">
        <f t="shared" si="913"/>
        <v>11.163791666666667</v>
      </c>
      <c r="BA499" s="44">
        <f t="shared" si="913"/>
        <v>11.163791666666667</v>
      </c>
      <c r="BB499" s="44">
        <f t="shared" si="913"/>
        <v>11.163791666666667</v>
      </c>
      <c r="BC499" s="44">
        <f t="shared" si="910"/>
        <v>145.12929166666666</v>
      </c>
      <c r="BD499" s="146">
        <f t="shared" si="911"/>
        <v>2534.1807083333333</v>
      </c>
    </row>
    <row r="500" spans="1:56" outlineLevel="1" x14ac:dyDescent="0.25">
      <c r="A500" s="34">
        <v>42697</v>
      </c>
      <c r="B500" s="35" t="s">
        <v>726</v>
      </c>
      <c r="C500" s="35" t="s">
        <v>705</v>
      </c>
      <c r="D500" s="42">
        <v>5006.5200000000004</v>
      </c>
      <c r="E500" s="42"/>
      <c r="F500" s="42"/>
      <c r="G500" s="42"/>
      <c r="H500" s="38"/>
      <c r="I500" s="38"/>
      <c r="J500" s="38"/>
      <c r="K500" s="38"/>
      <c r="L500" s="42"/>
      <c r="M500" s="40"/>
      <c r="N500" s="40"/>
      <c r="O500" s="41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2"/>
      <c r="AB500" s="40"/>
      <c r="AC500" s="39"/>
      <c r="AD500" s="114"/>
      <c r="AE500" s="114"/>
      <c r="AF500" s="114"/>
      <c r="AG500" s="114"/>
      <c r="AH500" s="114"/>
      <c r="AI500" s="114"/>
      <c r="AJ500" s="48"/>
      <c r="AK500" s="48"/>
      <c r="AL500" s="48"/>
      <c r="AM500" s="48"/>
      <c r="AN500" s="48">
        <f>+($D$500*5%)/12</f>
        <v>20.860500000000002</v>
      </c>
      <c r="AO500" s="44">
        <f t="shared" si="889"/>
        <v>20.860500000000002</v>
      </c>
      <c r="AP500" s="44">
        <f t="shared" si="907"/>
        <v>4985.6595000000007</v>
      </c>
      <c r="AQ500" s="44">
        <f>+($D$500*5%)/12</f>
        <v>20.860500000000002</v>
      </c>
      <c r="AR500" s="44">
        <f t="shared" ref="AR500:BB500" si="914">+($D$500*5%)/12</f>
        <v>20.860500000000002</v>
      </c>
      <c r="AS500" s="44">
        <f t="shared" si="914"/>
        <v>20.860500000000002</v>
      </c>
      <c r="AT500" s="44">
        <f t="shared" si="914"/>
        <v>20.860500000000002</v>
      </c>
      <c r="AU500" s="44">
        <f t="shared" si="914"/>
        <v>20.860500000000002</v>
      </c>
      <c r="AV500" s="44">
        <f t="shared" si="914"/>
        <v>20.860500000000002</v>
      </c>
      <c r="AW500" s="44">
        <f t="shared" si="914"/>
        <v>20.860500000000002</v>
      </c>
      <c r="AX500" s="44">
        <f t="shared" si="914"/>
        <v>20.860500000000002</v>
      </c>
      <c r="AY500" s="44">
        <f t="shared" si="914"/>
        <v>20.860500000000002</v>
      </c>
      <c r="AZ500" s="44">
        <f t="shared" si="914"/>
        <v>20.860500000000002</v>
      </c>
      <c r="BA500" s="44">
        <f t="shared" si="914"/>
        <v>20.860500000000002</v>
      </c>
      <c r="BB500" s="44">
        <f t="shared" si="914"/>
        <v>20.860500000000002</v>
      </c>
      <c r="BC500" s="44">
        <f t="shared" si="910"/>
        <v>271.18650000000002</v>
      </c>
      <c r="BD500" s="146">
        <f t="shared" si="911"/>
        <v>4735.3335000000006</v>
      </c>
    </row>
    <row r="501" spans="1:56" outlineLevel="1" x14ac:dyDescent="0.25">
      <c r="A501" s="34">
        <v>42735</v>
      </c>
      <c r="B501" s="35" t="s">
        <v>863</v>
      </c>
      <c r="C501" s="35" t="s">
        <v>865</v>
      </c>
      <c r="D501" s="42">
        <v>219258.62</v>
      </c>
      <c r="E501" s="42"/>
      <c r="F501" s="42"/>
      <c r="G501" s="42"/>
      <c r="H501" s="38"/>
      <c r="I501" s="38"/>
      <c r="J501" s="38"/>
      <c r="K501" s="38"/>
      <c r="L501" s="42"/>
      <c r="M501" s="40"/>
      <c r="N501" s="40"/>
      <c r="O501" s="41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2"/>
      <c r="AB501" s="40"/>
      <c r="AC501" s="39"/>
      <c r="AD501" s="114"/>
      <c r="AE501" s="114"/>
      <c r="AF501" s="114"/>
      <c r="AG501" s="114"/>
      <c r="AH501" s="114"/>
      <c r="AI501" s="114"/>
      <c r="AJ501" s="48"/>
      <c r="AK501" s="48"/>
      <c r="AL501" s="48"/>
      <c r="AM501" s="48"/>
      <c r="AN501" s="48"/>
      <c r="AO501" s="44">
        <f t="shared" si="889"/>
        <v>0</v>
      </c>
      <c r="AP501" s="44">
        <f t="shared" si="907"/>
        <v>219258.62</v>
      </c>
      <c r="AQ501" s="44">
        <f>+($D$501*5%)/12</f>
        <v>913.57758333333334</v>
      </c>
      <c r="AR501" s="44">
        <f t="shared" ref="AR501:BB501" si="915">+($D$501*5%)/12</f>
        <v>913.57758333333334</v>
      </c>
      <c r="AS501" s="44">
        <f t="shared" si="915"/>
        <v>913.57758333333334</v>
      </c>
      <c r="AT501" s="44">
        <f t="shared" si="915"/>
        <v>913.57758333333334</v>
      </c>
      <c r="AU501" s="44">
        <f t="shared" si="915"/>
        <v>913.57758333333334</v>
      </c>
      <c r="AV501" s="44">
        <f t="shared" si="915"/>
        <v>913.57758333333334</v>
      </c>
      <c r="AW501" s="44">
        <f t="shared" si="915"/>
        <v>913.57758333333334</v>
      </c>
      <c r="AX501" s="44">
        <f t="shared" si="915"/>
        <v>913.57758333333334</v>
      </c>
      <c r="AY501" s="44">
        <f t="shared" si="915"/>
        <v>913.57758333333334</v>
      </c>
      <c r="AZ501" s="44">
        <f t="shared" si="915"/>
        <v>913.57758333333334</v>
      </c>
      <c r="BA501" s="44">
        <f t="shared" si="915"/>
        <v>913.57758333333334</v>
      </c>
      <c r="BB501" s="44">
        <f t="shared" si="915"/>
        <v>913.57758333333334</v>
      </c>
      <c r="BC501" s="44">
        <f>+AO501+SUM(AQ501:BB501)</f>
        <v>10962.931000000002</v>
      </c>
      <c r="BD501" s="146">
        <f t="shared" si="911"/>
        <v>208295.68899999998</v>
      </c>
    </row>
    <row r="502" spans="1:56" outlineLevel="1" x14ac:dyDescent="0.25">
      <c r="A502" s="136">
        <v>42812</v>
      </c>
      <c r="B502" s="35" t="s">
        <v>874</v>
      </c>
      <c r="C502" s="137" t="s">
        <v>875</v>
      </c>
      <c r="D502" s="139">
        <v>11900</v>
      </c>
      <c r="E502" s="139"/>
      <c r="F502" s="139"/>
      <c r="G502" s="139"/>
      <c r="H502" s="138"/>
      <c r="I502" s="138"/>
      <c r="J502" s="138"/>
      <c r="K502" s="138"/>
      <c r="L502" s="139"/>
      <c r="M502" s="140"/>
      <c r="N502" s="140"/>
      <c r="O502" s="162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A502" s="139"/>
      <c r="AB502" s="140"/>
      <c r="AC502" s="190"/>
      <c r="AD502" s="191"/>
      <c r="AE502" s="191"/>
      <c r="AF502" s="191"/>
      <c r="AG502" s="191"/>
      <c r="AH502" s="191"/>
      <c r="AI502" s="191"/>
      <c r="AJ502" s="167"/>
      <c r="AK502" s="167"/>
      <c r="AL502" s="167"/>
      <c r="AM502" s="167"/>
      <c r="AN502" s="167"/>
      <c r="AO502" s="142"/>
      <c r="AP502" s="142"/>
      <c r="AQ502" s="142"/>
      <c r="AR502" s="142"/>
      <c r="AS502" s="142"/>
      <c r="AT502" s="44">
        <f t="shared" ref="AT502:BB502" si="916">+($D$502*5%)/12</f>
        <v>49.583333333333336</v>
      </c>
      <c r="AU502" s="44">
        <f t="shared" si="916"/>
        <v>49.583333333333336</v>
      </c>
      <c r="AV502" s="44">
        <f t="shared" si="916"/>
        <v>49.583333333333336</v>
      </c>
      <c r="AW502" s="44">
        <f t="shared" si="916"/>
        <v>49.583333333333336</v>
      </c>
      <c r="AX502" s="44">
        <f t="shared" si="916"/>
        <v>49.583333333333336</v>
      </c>
      <c r="AY502" s="44">
        <f t="shared" si="916"/>
        <v>49.583333333333336</v>
      </c>
      <c r="AZ502" s="44">
        <f t="shared" si="916"/>
        <v>49.583333333333336</v>
      </c>
      <c r="BA502" s="44">
        <f t="shared" si="916"/>
        <v>49.583333333333336</v>
      </c>
      <c r="BB502" s="44">
        <f t="shared" si="916"/>
        <v>49.583333333333336</v>
      </c>
      <c r="BC502" s="44">
        <f>+AO502+SUM(AQ502:BB502)</f>
        <v>446.24999999999994</v>
      </c>
      <c r="BD502" s="146">
        <f t="shared" ref="BD502:BD504" si="917">+D502-BC502</f>
        <v>11453.75</v>
      </c>
    </row>
    <row r="503" spans="1:56" outlineLevel="1" x14ac:dyDescent="0.25">
      <c r="A503" s="136">
        <v>42826</v>
      </c>
      <c r="B503" s="35" t="s">
        <v>884</v>
      </c>
      <c r="C503" s="137" t="s">
        <v>705</v>
      </c>
      <c r="D503" s="139">
        <v>862068.97</v>
      </c>
      <c r="E503" s="139"/>
      <c r="F503" s="139"/>
      <c r="G503" s="139"/>
      <c r="H503" s="138"/>
      <c r="I503" s="138"/>
      <c r="J503" s="138"/>
      <c r="K503" s="138"/>
      <c r="L503" s="139"/>
      <c r="M503" s="140"/>
      <c r="N503" s="140"/>
      <c r="O503" s="162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39"/>
      <c r="AB503" s="140"/>
      <c r="AC503" s="190"/>
      <c r="AD503" s="191"/>
      <c r="AE503" s="191"/>
      <c r="AF503" s="191"/>
      <c r="AG503" s="191"/>
      <c r="AH503" s="191"/>
      <c r="AI503" s="191"/>
      <c r="AJ503" s="167"/>
      <c r="AK503" s="167"/>
      <c r="AL503" s="167"/>
      <c r="AM503" s="167"/>
      <c r="AN503" s="167"/>
      <c r="AO503" s="142"/>
      <c r="AP503" s="142"/>
      <c r="AQ503" s="142"/>
      <c r="AR503" s="142"/>
      <c r="AS503" s="142"/>
      <c r="AT503" s="142"/>
      <c r="AU503" s="44">
        <f>+($D$503*5%)/12</f>
        <v>3591.9540416666664</v>
      </c>
      <c r="AV503" s="44">
        <f t="shared" ref="AV503:BB503" si="918">+($D$503*5%)/12</f>
        <v>3591.9540416666664</v>
      </c>
      <c r="AW503" s="44">
        <f t="shared" si="918"/>
        <v>3591.9540416666664</v>
      </c>
      <c r="AX503" s="44">
        <f t="shared" si="918"/>
        <v>3591.9540416666664</v>
      </c>
      <c r="AY503" s="44">
        <f t="shared" si="918"/>
        <v>3591.9540416666664</v>
      </c>
      <c r="AZ503" s="44">
        <f t="shared" si="918"/>
        <v>3591.9540416666664</v>
      </c>
      <c r="BA503" s="44">
        <f t="shared" si="918"/>
        <v>3591.9540416666664</v>
      </c>
      <c r="BB503" s="44">
        <f t="shared" si="918"/>
        <v>3591.9540416666664</v>
      </c>
      <c r="BC503" s="44">
        <f>+AO503+SUM(AQ503:BB503)</f>
        <v>28735.632333333335</v>
      </c>
      <c r="BD503" s="146">
        <f t="shared" si="917"/>
        <v>833333.3376666666</v>
      </c>
    </row>
    <row r="504" spans="1:56" outlineLevel="1" x14ac:dyDescent="0.25">
      <c r="A504" s="136">
        <v>42831</v>
      </c>
      <c r="B504" s="35" t="s">
        <v>885</v>
      </c>
      <c r="C504" s="137" t="s">
        <v>705</v>
      </c>
      <c r="D504" s="139">
        <v>25000</v>
      </c>
      <c r="E504" s="139"/>
      <c r="F504" s="139"/>
      <c r="G504" s="139"/>
      <c r="H504" s="138"/>
      <c r="I504" s="138"/>
      <c r="J504" s="138"/>
      <c r="K504" s="138"/>
      <c r="L504" s="139"/>
      <c r="M504" s="140"/>
      <c r="N504" s="140"/>
      <c r="O504" s="162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  <c r="AA504" s="139"/>
      <c r="AB504" s="140"/>
      <c r="AC504" s="190"/>
      <c r="AD504" s="191"/>
      <c r="AE504" s="191"/>
      <c r="AF504" s="191"/>
      <c r="AG504" s="191"/>
      <c r="AH504" s="191"/>
      <c r="AI504" s="191"/>
      <c r="AJ504" s="167"/>
      <c r="AK504" s="167"/>
      <c r="AL504" s="167"/>
      <c r="AM504" s="167"/>
      <c r="AN504" s="167"/>
      <c r="AO504" s="142"/>
      <c r="AP504" s="142"/>
      <c r="AQ504" s="142"/>
      <c r="AR504" s="142"/>
      <c r="AS504" s="142"/>
      <c r="AT504" s="142"/>
      <c r="AU504" s="44">
        <f>+($D$504*5%)/12</f>
        <v>104.16666666666667</v>
      </c>
      <c r="AV504" s="44">
        <f t="shared" ref="AV504:BB504" si="919">+($D$504*5%)/12</f>
        <v>104.16666666666667</v>
      </c>
      <c r="AW504" s="44">
        <f t="shared" si="919"/>
        <v>104.16666666666667</v>
      </c>
      <c r="AX504" s="44">
        <f t="shared" si="919"/>
        <v>104.16666666666667</v>
      </c>
      <c r="AY504" s="44">
        <f t="shared" si="919"/>
        <v>104.16666666666667</v>
      </c>
      <c r="AZ504" s="44">
        <f t="shared" si="919"/>
        <v>104.16666666666667</v>
      </c>
      <c r="BA504" s="44">
        <f t="shared" si="919"/>
        <v>104.16666666666667</v>
      </c>
      <c r="BB504" s="44">
        <f t="shared" si="919"/>
        <v>104.16666666666667</v>
      </c>
      <c r="BC504" s="44">
        <f>+AO504+SUM(AQ504:BB504)</f>
        <v>833.33333333333326</v>
      </c>
      <c r="BD504" s="146">
        <f t="shared" si="917"/>
        <v>24166.666666666668</v>
      </c>
    </row>
    <row r="505" spans="1:56" outlineLevel="1" x14ac:dyDescent="0.25">
      <c r="A505" s="136">
        <v>42836</v>
      </c>
      <c r="B505" s="35" t="s">
        <v>876</v>
      </c>
      <c r="C505" s="137" t="s">
        <v>705</v>
      </c>
      <c r="D505" s="139">
        <v>13000</v>
      </c>
      <c r="E505" s="139"/>
      <c r="F505" s="139"/>
      <c r="G505" s="139"/>
      <c r="H505" s="138"/>
      <c r="I505" s="138"/>
      <c r="J505" s="138"/>
      <c r="K505" s="138"/>
      <c r="L505" s="139"/>
      <c r="M505" s="140"/>
      <c r="N505" s="140"/>
      <c r="O505" s="162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  <c r="AA505" s="139"/>
      <c r="AB505" s="140"/>
      <c r="AC505" s="190"/>
      <c r="AD505" s="191"/>
      <c r="AE505" s="191"/>
      <c r="AF505" s="191"/>
      <c r="AG505" s="191"/>
      <c r="AH505" s="191"/>
      <c r="AI505" s="191"/>
      <c r="AJ505" s="167"/>
      <c r="AK505" s="167"/>
      <c r="AL505" s="167"/>
      <c r="AM505" s="167"/>
      <c r="AN505" s="167"/>
      <c r="AO505" s="142"/>
      <c r="AP505" s="142"/>
      <c r="AQ505" s="142"/>
      <c r="AR505" s="142"/>
      <c r="AS505" s="142"/>
      <c r="AT505" s="142"/>
      <c r="AU505" s="44">
        <f t="shared" ref="AU505:BB505" si="920">+($D$505*5%)/12</f>
        <v>54.166666666666664</v>
      </c>
      <c r="AV505" s="44">
        <f t="shared" si="920"/>
        <v>54.166666666666664</v>
      </c>
      <c r="AW505" s="44">
        <f t="shared" si="920"/>
        <v>54.166666666666664</v>
      </c>
      <c r="AX505" s="44">
        <f t="shared" si="920"/>
        <v>54.166666666666664</v>
      </c>
      <c r="AY505" s="44">
        <f t="shared" si="920"/>
        <v>54.166666666666664</v>
      </c>
      <c r="AZ505" s="44">
        <f t="shared" si="920"/>
        <v>54.166666666666664</v>
      </c>
      <c r="BA505" s="44">
        <f t="shared" si="920"/>
        <v>54.166666666666664</v>
      </c>
      <c r="BB505" s="44">
        <f t="shared" si="920"/>
        <v>54.166666666666664</v>
      </c>
      <c r="BC505" s="44">
        <f>+AO505+SUM(AQ505:BB505)</f>
        <v>433.33333333333337</v>
      </c>
      <c r="BD505" s="146">
        <f t="shared" ref="BD505:BD511" si="921">+D505-BC505</f>
        <v>12566.666666666666</v>
      </c>
    </row>
    <row r="506" spans="1:56" outlineLevel="1" x14ac:dyDescent="0.25">
      <c r="A506" s="136">
        <v>42877</v>
      </c>
      <c r="B506" s="35" t="s">
        <v>879</v>
      </c>
      <c r="C506" s="137" t="s">
        <v>705</v>
      </c>
      <c r="D506" s="139">
        <v>47628</v>
      </c>
      <c r="E506" s="139"/>
      <c r="F506" s="139"/>
      <c r="G506" s="139"/>
      <c r="H506" s="138"/>
      <c r="I506" s="138"/>
      <c r="J506" s="138"/>
      <c r="K506" s="138"/>
      <c r="L506" s="139"/>
      <c r="M506" s="140"/>
      <c r="N506" s="140"/>
      <c r="O506" s="162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  <c r="AA506" s="139"/>
      <c r="AB506" s="140"/>
      <c r="AC506" s="190"/>
      <c r="AD506" s="191"/>
      <c r="AE506" s="191"/>
      <c r="AF506" s="191"/>
      <c r="AG506" s="191"/>
      <c r="AH506" s="191"/>
      <c r="AI506" s="191"/>
      <c r="AJ506" s="167"/>
      <c r="AK506" s="167"/>
      <c r="AL506" s="167"/>
      <c r="AM506" s="167"/>
      <c r="AN506" s="167"/>
      <c r="AO506" s="142"/>
      <c r="AP506" s="142"/>
      <c r="AQ506" s="142"/>
      <c r="AR506" s="142"/>
      <c r="AS506" s="142"/>
      <c r="AT506" s="142"/>
      <c r="AU506" s="142"/>
      <c r="AV506" s="44">
        <f>+($D$506*5%)/12</f>
        <v>198.45000000000002</v>
      </c>
      <c r="AW506" s="44">
        <f t="shared" ref="AW506:BB506" si="922">+($D$506*5%)/12</f>
        <v>198.45000000000002</v>
      </c>
      <c r="AX506" s="44">
        <f t="shared" si="922"/>
        <v>198.45000000000002</v>
      </c>
      <c r="AY506" s="44">
        <f t="shared" si="922"/>
        <v>198.45000000000002</v>
      </c>
      <c r="AZ506" s="44">
        <f t="shared" si="922"/>
        <v>198.45000000000002</v>
      </c>
      <c r="BA506" s="44">
        <f t="shared" si="922"/>
        <v>198.45000000000002</v>
      </c>
      <c r="BB506" s="44">
        <f t="shared" si="922"/>
        <v>198.45000000000002</v>
      </c>
      <c r="BC506" s="44">
        <f t="shared" ref="BC506:BC511" si="923">+AO506+SUM(AQ506:BB506)</f>
        <v>1389.15</v>
      </c>
      <c r="BD506" s="146">
        <f t="shared" si="921"/>
        <v>46238.85</v>
      </c>
    </row>
    <row r="507" spans="1:56" outlineLevel="1" x14ac:dyDescent="0.25">
      <c r="A507" s="136">
        <v>42877</v>
      </c>
      <c r="B507" s="35" t="s">
        <v>880</v>
      </c>
      <c r="C507" s="137" t="s">
        <v>705</v>
      </c>
      <c r="D507" s="139">
        <v>15936.9</v>
      </c>
      <c r="E507" s="139"/>
      <c r="F507" s="139"/>
      <c r="G507" s="139"/>
      <c r="H507" s="138"/>
      <c r="I507" s="138"/>
      <c r="J507" s="138"/>
      <c r="K507" s="138"/>
      <c r="L507" s="139"/>
      <c r="M507" s="140"/>
      <c r="N507" s="140"/>
      <c r="O507" s="162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  <c r="AA507" s="139"/>
      <c r="AB507" s="140"/>
      <c r="AC507" s="190"/>
      <c r="AD507" s="191"/>
      <c r="AE507" s="191"/>
      <c r="AF507" s="191"/>
      <c r="AG507" s="191"/>
      <c r="AH507" s="191"/>
      <c r="AI507" s="191"/>
      <c r="AJ507" s="167"/>
      <c r="AK507" s="167"/>
      <c r="AL507" s="167"/>
      <c r="AM507" s="167"/>
      <c r="AN507" s="167"/>
      <c r="AO507" s="142"/>
      <c r="AP507" s="142"/>
      <c r="AQ507" s="142"/>
      <c r="AR507" s="142"/>
      <c r="AS507" s="142"/>
      <c r="AT507" s="142"/>
      <c r="AU507" s="142"/>
      <c r="AV507" s="44">
        <f>+($D$507*5%)/12</f>
        <v>66.403750000000002</v>
      </c>
      <c r="AW507" s="44">
        <f t="shared" ref="AW507:BB507" si="924">+($D$507*5%)/12</f>
        <v>66.403750000000002</v>
      </c>
      <c r="AX507" s="44">
        <f t="shared" si="924"/>
        <v>66.403750000000002</v>
      </c>
      <c r="AY507" s="44">
        <f t="shared" si="924"/>
        <v>66.403750000000002</v>
      </c>
      <c r="AZ507" s="44">
        <f t="shared" si="924"/>
        <v>66.403750000000002</v>
      </c>
      <c r="BA507" s="44">
        <f t="shared" si="924"/>
        <v>66.403750000000002</v>
      </c>
      <c r="BB507" s="44">
        <f t="shared" si="924"/>
        <v>66.403750000000002</v>
      </c>
      <c r="BC507" s="44">
        <f t="shared" si="923"/>
        <v>464.82625000000002</v>
      </c>
      <c r="BD507" s="146">
        <f t="shared" si="921"/>
        <v>15472.07375</v>
      </c>
    </row>
    <row r="508" spans="1:56" outlineLevel="1" x14ac:dyDescent="0.25">
      <c r="A508" s="136">
        <v>42877</v>
      </c>
      <c r="B508" s="35" t="s">
        <v>881</v>
      </c>
      <c r="C508" s="137" t="s">
        <v>705</v>
      </c>
      <c r="D508" s="139">
        <v>18900</v>
      </c>
      <c r="E508" s="139"/>
      <c r="F508" s="139"/>
      <c r="G508" s="139"/>
      <c r="H508" s="138"/>
      <c r="I508" s="138"/>
      <c r="J508" s="138"/>
      <c r="K508" s="138"/>
      <c r="L508" s="139"/>
      <c r="M508" s="140"/>
      <c r="N508" s="140"/>
      <c r="O508" s="162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39"/>
      <c r="AB508" s="140"/>
      <c r="AC508" s="190"/>
      <c r="AD508" s="191"/>
      <c r="AE508" s="191"/>
      <c r="AF508" s="191"/>
      <c r="AG508" s="191"/>
      <c r="AH508" s="191"/>
      <c r="AI508" s="191"/>
      <c r="AJ508" s="167"/>
      <c r="AK508" s="167"/>
      <c r="AL508" s="167"/>
      <c r="AM508" s="167"/>
      <c r="AN508" s="167"/>
      <c r="AO508" s="142"/>
      <c r="AP508" s="142"/>
      <c r="AQ508" s="142"/>
      <c r="AR508" s="142"/>
      <c r="AS508" s="142"/>
      <c r="AT508" s="142"/>
      <c r="AU508" s="142"/>
      <c r="AV508" s="44">
        <f t="shared" ref="AV508:BB508" si="925">+($D$508*5%)/12</f>
        <v>78.75</v>
      </c>
      <c r="AW508" s="44">
        <f t="shared" si="925"/>
        <v>78.75</v>
      </c>
      <c r="AX508" s="44">
        <f t="shared" si="925"/>
        <v>78.75</v>
      </c>
      <c r="AY508" s="44">
        <f t="shared" si="925"/>
        <v>78.75</v>
      </c>
      <c r="AZ508" s="44">
        <f t="shared" si="925"/>
        <v>78.75</v>
      </c>
      <c r="BA508" s="44">
        <f t="shared" si="925"/>
        <v>78.75</v>
      </c>
      <c r="BB508" s="44">
        <f t="shared" si="925"/>
        <v>78.75</v>
      </c>
      <c r="BC508" s="44">
        <f t="shared" si="923"/>
        <v>551.25</v>
      </c>
      <c r="BD508" s="146">
        <f t="shared" si="921"/>
        <v>18348.75</v>
      </c>
    </row>
    <row r="509" spans="1:56" outlineLevel="1" x14ac:dyDescent="0.25">
      <c r="A509" s="136">
        <v>42878</v>
      </c>
      <c r="B509" s="35" t="s">
        <v>882</v>
      </c>
      <c r="C509" s="137" t="s">
        <v>705</v>
      </c>
      <c r="D509" s="139">
        <v>6631.47</v>
      </c>
      <c r="E509" s="139"/>
      <c r="F509" s="139"/>
      <c r="G509" s="139"/>
      <c r="H509" s="138"/>
      <c r="I509" s="138"/>
      <c r="J509" s="138"/>
      <c r="K509" s="138"/>
      <c r="L509" s="139"/>
      <c r="M509" s="140"/>
      <c r="N509" s="140"/>
      <c r="O509" s="162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  <c r="AA509" s="139"/>
      <c r="AB509" s="140"/>
      <c r="AC509" s="190"/>
      <c r="AD509" s="191"/>
      <c r="AE509" s="191"/>
      <c r="AF509" s="191"/>
      <c r="AG509" s="191"/>
      <c r="AH509" s="191"/>
      <c r="AI509" s="191"/>
      <c r="AJ509" s="167"/>
      <c r="AK509" s="167"/>
      <c r="AL509" s="167"/>
      <c r="AM509" s="167"/>
      <c r="AN509" s="167"/>
      <c r="AO509" s="142"/>
      <c r="AP509" s="142"/>
      <c r="AQ509" s="142"/>
      <c r="AR509" s="142"/>
      <c r="AS509" s="142"/>
      <c r="AT509" s="142"/>
      <c r="AU509" s="142"/>
      <c r="AV509" s="44">
        <f>+($D$509*5%)/12</f>
        <v>27.631125000000001</v>
      </c>
      <c r="AW509" s="44">
        <f t="shared" ref="AW509:BB509" si="926">+($D$509*5%)/12</f>
        <v>27.631125000000001</v>
      </c>
      <c r="AX509" s="44">
        <f t="shared" si="926"/>
        <v>27.631125000000001</v>
      </c>
      <c r="AY509" s="44">
        <f t="shared" si="926"/>
        <v>27.631125000000001</v>
      </c>
      <c r="AZ509" s="44">
        <f t="shared" si="926"/>
        <v>27.631125000000001</v>
      </c>
      <c r="BA509" s="44">
        <f t="shared" si="926"/>
        <v>27.631125000000001</v>
      </c>
      <c r="BB509" s="44">
        <f t="shared" si="926"/>
        <v>27.631125000000001</v>
      </c>
      <c r="BC509" s="44">
        <f t="shared" si="923"/>
        <v>193.41787500000001</v>
      </c>
      <c r="BD509" s="146">
        <f t="shared" si="921"/>
        <v>6438.0521250000002</v>
      </c>
    </row>
    <row r="510" spans="1:56" outlineLevel="1" x14ac:dyDescent="0.25">
      <c r="A510" s="34">
        <v>42885</v>
      </c>
      <c r="B510" s="35" t="s">
        <v>883</v>
      </c>
      <c r="C510" s="35" t="s">
        <v>705</v>
      </c>
      <c r="D510" s="42">
        <v>42113.34</v>
      </c>
      <c r="E510" s="139"/>
      <c r="F510" s="139"/>
      <c r="G510" s="139"/>
      <c r="H510" s="138"/>
      <c r="I510" s="138"/>
      <c r="J510" s="138"/>
      <c r="K510" s="138"/>
      <c r="L510" s="139"/>
      <c r="M510" s="140"/>
      <c r="N510" s="140"/>
      <c r="O510" s="162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  <c r="AA510" s="139"/>
      <c r="AB510" s="140"/>
      <c r="AC510" s="190"/>
      <c r="AD510" s="191"/>
      <c r="AE510" s="191"/>
      <c r="AF510" s="191"/>
      <c r="AG510" s="191"/>
      <c r="AH510" s="191"/>
      <c r="AI510" s="191"/>
      <c r="AJ510" s="167"/>
      <c r="AK510" s="167"/>
      <c r="AL510" s="167"/>
      <c r="AM510" s="167"/>
      <c r="AN510" s="167"/>
      <c r="AO510" s="142"/>
      <c r="AP510" s="142"/>
      <c r="AQ510" s="142"/>
      <c r="AR510" s="142"/>
      <c r="AS510" s="142"/>
      <c r="AT510" s="142"/>
      <c r="AU510" s="142"/>
      <c r="AV510" s="44">
        <f>+($D$510*5%)/12</f>
        <v>175.47225</v>
      </c>
      <c r="AW510" s="44">
        <f t="shared" ref="AW510:BB510" si="927">+($D$510*5%)/12</f>
        <v>175.47225</v>
      </c>
      <c r="AX510" s="44">
        <f t="shared" si="927"/>
        <v>175.47225</v>
      </c>
      <c r="AY510" s="44">
        <f t="shared" si="927"/>
        <v>175.47225</v>
      </c>
      <c r="AZ510" s="44">
        <f t="shared" si="927"/>
        <v>175.47225</v>
      </c>
      <c r="BA510" s="44">
        <f t="shared" si="927"/>
        <v>175.47225</v>
      </c>
      <c r="BB510" s="44">
        <f t="shared" si="927"/>
        <v>175.47225</v>
      </c>
      <c r="BC510" s="44">
        <f t="shared" si="923"/>
        <v>1228.30575</v>
      </c>
      <c r="BD510" s="146">
        <f t="shared" si="921"/>
        <v>40885.034249999997</v>
      </c>
    </row>
    <row r="511" spans="1:56" outlineLevel="1" x14ac:dyDescent="0.25">
      <c r="A511" s="34">
        <v>42916</v>
      </c>
      <c r="B511" s="35" t="s">
        <v>950</v>
      </c>
      <c r="C511" s="35" t="s">
        <v>952</v>
      </c>
      <c r="D511" s="42">
        <v>7380.5</v>
      </c>
      <c r="E511" s="139"/>
      <c r="F511" s="139"/>
      <c r="G511" s="139"/>
      <c r="H511" s="138"/>
      <c r="I511" s="138"/>
      <c r="J511" s="138"/>
      <c r="K511" s="138"/>
      <c r="L511" s="139"/>
      <c r="M511" s="140"/>
      <c r="N511" s="140"/>
      <c r="O511" s="162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  <c r="AA511" s="139"/>
      <c r="AB511" s="140"/>
      <c r="AC511" s="190"/>
      <c r="AD511" s="191"/>
      <c r="AE511" s="191"/>
      <c r="AF511" s="191"/>
      <c r="AG511" s="191"/>
      <c r="AH511" s="191"/>
      <c r="AI511" s="191"/>
      <c r="AJ511" s="167"/>
      <c r="AK511" s="167"/>
      <c r="AL511" s="167"/>
      <c r="AM511" s="167"/>
      <c r="AN511" s="167"/>
      <c r="AO511" s="142"/>
      <c r="AP511" s="142"/>
      <c r="AQ511" s="142"/>
      <c r="AR511" s="142"/>
      <c r="AS511" s="142"/>
      <c r="AT511" s="142"/>
      <c r="AU511" s="142"/>
      <c r="AV511" s="142"/>
      <c r="AW511" s="44">
        <f>+($D$511*5%)/12</f>
        <v>30.752083333333335</v>
      </c>
      <c r="AX511" s="44">
        <f t="shared" ref="AX511:BB511" si="928">+($D$511*5%)/12</f>
        <v>30.752083333333335</v>
      </c>
      <c r="AY511" s="44">
        <f t="shared" si="928"/>
        <v>30.752083333333335</v>
      </c>
      <c r="AZ511" s="44">
        <f t="shared" si="928"/>
        <v>30.752083333333335</v>
      </c>
      <c r="BA511" s="44">
        <f t="shared" si="928"/>
        <v>30.752083333333335</v>
      </c>
      <c r="BB511" s="44">
        <f t="shared" si="928"/>
        <v>30.752083333333335</v>
      </c>
      <c r="BC511" s="44">
        <f t="shared" si="923"/>
        <v>184.51250000000002</v>
      </c>
      <c r="BD511" s="146">
        <f t="shared" si="921"/>
        <v>7195.9875000000002</v>
      </c>
    </row>
    <row r="512" spans="1:56" outlineLevel="1" x14ac:dyDescent="0.25">
      <c r="A512" s="34">
        <v>42942</v>
      </c>
      <c r="B512" s="35" t="s">
        <v>964</v>
      </c>
      <c r="C512" s="35" t="s">
        <v>705</v>
      </c>
      <c r="D512" s="42">
        <v>689655.17</v>
      </c>
      <c r="E512" s="139"/>
      <c r="F512" s="139"/>
      <c r="G512" s="139"/>
      <c r="H512" s="138"/>
      <c r="I512" s="138"/>
      <c r="J512" s="138"/>
      <c r="K512" s="138"/>
      <c r="L512" s="139"/>
      <c r="M512" s="140"/>
      <c r="N512" s="140"/>
      <c r="O512" s="162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  <c r="AA512" s="139"/>
      <c r="AB512" s="140"/>
      <c r="AC512" s="190"/>
      <c r="AD512" s="191"/>
      <c r="AE512" s="191"/>
      <c r="AF512" s="191"/>
      <c r="AG512" s="191"/>
      <c r="AH512" s="191"/>
      <c r="AI512" s="191"/>
      <c r="AJ512" s="167"/>
      <c r="AK512" s="167"/>
      <c r="AL512" s="167"/>
      <c r="AM512" s="167"/>
      <c r="AN512" s="167"/>
      <c r="AO512" s="142"/>
      <c r="AP512" s="142"/>
      <c r="AQ512" s="142"/>
      <c r="AR512" s="142"/>
      <c r="AS512" s="142"/>
      <c r="AT512" s="142"/>
      <c r="AU512" s="142"/>
      <c r="AV512" s="142"/>
      <c r="AW512" s="142"/>
      <c r="AX512" s="44">
        <f>+($D$512*5%)/12</f>
        <v>2873.5632083333335</v>
      </c>
      <c r="AY512" s="44">
        <f t="shared" ref="AY512:BB512" si="929">+($D$512*5%)/12</f>
        <v>2873.5632083333335</v>
      </c>
      <c r="AZ512" s="44">
        <f t="shared" si="929"/>
        <v>2873.5632083333335</v>
      </c>
      <c r="BA512" s="44">
        <f t="shared" si="929"/>
        <v>2873.5632083333335</v>
      </c>
      <c r="BB512" s="44">
        <f t="shared" si="929"/>
        <v>2873.5632083333335</v>
      </c>
      <c r="BC512" s="44">
        <f t="shared" ref="BC512" si="930">+AO512+SUM(AQ512:BB512)</f>
        <v>14367.816041666667</v>
      </c>
      <c r="BD512" s="146">
        <f t="shared" ref="BD512" si="931">+D512-BC512</f>
        <v>675287.35395833338</v>
      </c>
    </row>
    <row r="513" spans="1:56" outlineLevel="1" x14ac:dyDescent="0.25">
      <c r="A513" s="210">
        <v>42977</v>
      </c>
      <c r="B513" s="114" t="s">
        <v>1061</v>
      </c>
      <c r="C513" s="209" t="s">
        <v>705</v>
      </c>
      <c r="D513" s="48">
        <v>86206.9</v>
      </c>
      <c r="E513" s="139"/>
      <c r="F513" s="139"/>
      <c r="G513" s="139"/>
      <c r="H513" s="138"/>
      <c r="I513" s="138"/>
      <c r="J513" s="138"/>
      <c r="K513" s="138"/>
      <c r="L513" s="139"/>
      <c r="M513" s="140"/>
      <c r="N513" s="140"/>
      <c r="O513" s="162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  <c r="AA513" s="139"/>
      <c r="AB513" s="140"/>
      <c r="AC513" s="190"/>
      <c r="AD513" s="191"/>
      <c r="AE513" s="191"/>
      <c r="AF513" s="191"/>
      <c r="AG513" s="191"/>
      <c r="AH513" s="191"/>
      <c r="AI513" s="191"/>
      <c r="AJ513" s="167"/>
      <c r="AK513" s="167"/>
      <c r="AL513" s="167"/>
      <c r="AM513" s="167"/>
      <c r="AN513" s="167"/>
      <c r="AO513" s="142"/>
      <c r="AP513" s="142"/>
      <c r="AQ513" s="142"/>
      <c r="AR513" s="142"/>
      <c r="AS513" s="142"/>
      <c r="AT513" s="142"/>
      <c r="AU513" s="142"/>
      <c r="AV513" s="142"/>
      <c r="AW513" s="142"/>
      <c r="AX513" s="142"/>
      <c r="AY513" s="44">
        <f>+($D$513*5%)/12</f>
        <v>359.19541666666669</v>
      </c>
      <c r="AZ513" s="44">
        <f>+($D$513*5%)/12</f>
        <v>359.19541666666669</v>
      </c>
      <c r="BA513" s="44">
        <f t="shared" ref="BA513:BB513" si="932">+($D$513*5%)/12</f>
        <v>359.19541666666669</v>
      </c>
      <c r="BB513" s="44">
        <f t="shared" si="932"/>
        <v>359.19541666666669</v>
      </c>
      <c r="BC513" s="44">
        <f t="shared" ref="BC513" si="933">+AO513+SUM(AQ513:BB513)</f>
        <v>1436.7816666666668</v>
      </c>
      <c r="BD513" s="146">
        <f t="shared" ref="BD513" si="934">+D513-BC513</f>
        <v>84770.118333333332</v>
      </c>
    </row>
    <row r="514" spans="1:56" outlineLevel="1" x14ac:dyDescent="0.25">
      <c r="A514" s="210">
        <v>43006</v>
      </c>
      <c r="B514" s="114" t="s">
        <v>1099</v>
      </c>
      <c r="C514" s="209" t="s">
        <v>1106</v>
      </c>
      <c r="D514" s="48">
        <v>476500</v>
      </c>
      <c r="E514" s="139"/>
      <c r="F514" s="139"/>
      <c r="G514" s="139"/>
      <c r="H514" s="138"/>
      <c r="I514" s="138"/>
      <c r="J514" s="138"/>
      <c r="K514" s="138"/>
      <c r="L514" s="139"/>
      <c r="M514" s="140"/>
      <c r="N514" s="140"/>
      <c r="O514" s="162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39"/>
      <c r="AB514" s="140"/>
      <c r="AC514" s="190"/>
      <c r="AD514" s="191"/>
      <c r="AE514" s="191"/>
      <c r="AF514" s="191"/>
      <c r="AG514" s="191"/>
      <c r="AH514" s="191"/>
      <c r="AI514" s="191"/>
      <c r="AJ514" s="167"/>
      <c r="AK514" s="167"/>
      <c r="AL514" s="167"/>
      <c r="AM514" s="167"/>
      <c r="AN514" s="167"/>
      <c r="AO514" s="142"/>
      <c r="AP514" s="142"/>
      <c r="AQ514" s="142"/>
      <c r="AR514" s="142"/>
      <c r="AS514" s="142"/>
      <c r="AT514" s="142"/>
      <c r="AU514" s="142"/>
      <c r="AV514" s="142"/>
      <c r="AW514" s="142"/>
      <c r="AX514" s="142"/>
      <c r="AY514" s="142"/>
      <c r="AZ514" s="44">
        <f>+($D$514*5%)/12</f>
        <v>1985.4166666666667</v>
      </c>
      <c r="BA514" s="44">
        <f t="shared" ref="BA514:BB514" si="935">+($D$514*5%)/12</f>
        <v>1985.4166666666667</v>
      </c>
      <c r="BB514" s="44">
        <f t="shared" si="935"/>
        <v>1985.4166666666667</v>
      </c>
      <c r="BC514" s="44">
        <f t="shared" ref="BC514:BC516" si="936">+AO514+SUM(AQ514:BB514)</f>
        <v>5956.25</v>
      </c>
      <c r="BD514" s="146">
        <f t="shared" ref="BD514:BD516" si="937">+D514-BC514</f>
        <v>470543.75</v>
      </c>
    </row>
    <row r="515" spans="1:56" outlineLevel="1" x14ac:dyDescent="0.25">
      <c r="A515" s="210">
        <v>43014</v>
      </c>
      <c r="B515" s="114" t="s">
        <v>1101</v>
      </c>
      <c r="C515" s="209" t="s">
        <v>705</v>
      </c>
      <c r="D515" s="48">
        <v>86206.9</v>
      </c>
      <c r="E515" s="139"/>
      <c r="F515" s="139"/>
      <c r="G515" s="139"/>
      <c r="H515" s="138"/>
      <c r="I515" s="138"/>
      <c r="J515" s="138"/>
      <c r="K515" s="138"/>
      <c r="L515" s="139"/>
      <c r="M515" s="140"/>
      <c r="N515" s="140"/>
      <c r="O515" s="162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39"/>
      <c r="AB515" s="140"/>
      <c r="AC515" s="190"/>
      <c r="AD515" s="191"/>
      <c r="AE515" s="191"/>
      <c r="AF515" s="191"/>
      <c r="AG515" s="191"/>
      <c r="AH515" s="191"/>
      <c r="AI515" s="191"/>
      <c r="AJ515" s="167"/>
      <c r="AK515" s="167"/>
      <c r="AL515" s="167"/>
      <c r="AM515" s="167"/>
      <c r="AN515" s="167"/>
      <c r="AO515" s="142"/>
      <c r="AP515" s="142"/>
      <c r="AQ515" s="142"/>
      <c r="AR515" s="142"/>
      <c r="AS515" s="142"/>
      <c r="AT515" s="142"/>
      <c r="AU515" s="142"/>
      <c r="AV515" s="142"/>
      <c r="AW515" s="142"/>
      <c r="AX515" s="142"/>
      <c r="AY515" s="142"/>
      <c r="AZ515" s="142"/>
      <c r="BA515" s="44">
        <f>+($D$515*5%)/12</f>
        <v>359.19541666666669</v>
      </c>
      <c r="BB515" s="44">
        <f>+($D$515*5%)/12</f>
        <v>359.19541666666669</v>
      </c>
      <c r="BC515" s="44">
        <f t="shared" si="936"/>
        <v>718.39083333333338</v>
      </c>
      <c r="BD515" s="146">
        <f t="shared" si="937"/>
        <v>85488.509166666656</v>
      </c>
    </row>
    <row r="516" spans="1:56" outlineLevel="1" x14ac:dyDescent="0.25">
      <c r="A516" s="34">
        <v>43019</v>
      </c>
      <c r="B516" s="35" t="s">
        <v>1104</v>
      </c>
      <c r="C516" s="35" t="s">
        <v>705</v>
      </c>
      <c r="D516" s="42">
        <v>476500</v>
      </c>
      <c r="E516" s="139"/>
      <c r="F516" s="139"/>
      <c r="G516" s="139"/>
      <c r="H516" s="138"/>
      <c r="I516" s="138"/>
      <c r="J516" s="138"/>
      <c r="K516" s="138"/>
      <c r="L516" s="139"/>
      <c r="M516" s="140"/>
      <c r="N516" s="140"/>
      <c r="O516" s="162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  <c r="AA516" s="139"/>
      <c r="AB516" s="140"/>
      <c r="AC516" s="190"/>
      <c r="AD516" s="191"/>
      <c r="AE516" s="191"/>
      <c r="AF516" s="191"/>
      <c r="AG516" s="191"/>
      <c r="AH516" s="191"/>
      <c r="AI516" s="191"/>
      <c r="AJ516" s="167"/>
      <c r="AK516" s="167"/>
      <c r="AL516" s="167"/>
      <c r="AM516" s="167"/>
      <c r="AN516" s="167"/>
      <c r="AO516" s="142"/>
      <c r="AP516" s="142"/>
      <c r="AQ516" s="142"/>
      <c r="AR516" s="142"/>
      <c r="AS516" s="142"/>
      <c r="AT516" s="142"/>
      <c r="AU516" s="142"/>
      <c r="AV516" s="142"/>
      <c r="AW516" s="142"/>
      <c r="AX516" s="142"/>
      <c r="AY516" s="142"/>
      <c r="AZ516" s="142"/>
      <c r="BA516" s="44">
        <f>+($D$516*5%)/12</f>
        <v>1985.4166666666667</v>
      </c>
      <c r="BB516" s="44">
        <f>+($D$516*5%)/12</f>
        <v>1985.4166666666667</v>
      </c>
      <c r="BC516" s="44">
        <f t="shared" si="936"/>
        <v>3970.8333333333335</v>
      </c>
      <c r="BD516" s="146">
        <f t="shared" si="937"/>
        <v>472529.16666666669</v>
      </c>
    </row>
    <row r="517" spans="1:56" outlineLevel="1" x14ac:dyDescent="0.25">
      <c r="A517" s="136">
        <v>43038</v>
      </c>
      <c r="B517" s="137" t="s">
        <v>1138</v>
      </c>
      <c r="C517" s="137" t="s">
        <v>705</v>
      </c>
      <c r="D517" s="139">
        <v>86206.9</v>
      </c>
      <c r="E517" s="139"/>
      <c r="F517" s="139"/>
      <c r="G517" s="139"/>
      <c r="H517" s="138"/>
      <c r="I517" s="138"/>
      <c r="J517" s="138"/>
      <c r="K517" s="138"/>
      <c r="L517" s="139"/>
      <c r="M517" s="140"/>
      <c r="N517" s="140"/>
      <c r="O517" s="162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  <c r="AA517" s="139"/>
      <c r="AB517" s="140"/>
      <c r="AC517" s="190"/>
      <c r="AD517" s="191"/>
      <c r="AE517" s="191"/>
      <c r="AF517" s="191"/>
      <c r="AG517" s="191"/>
      <c r="AH517" s="191"/>
      <c r="AI517" s="191"/>
      <c r="AJ517" s="167"/>
      <c r="AK517" s="167"/>
      <c r="AL517" s="167"/>
      <c r="AM517" s="167"/>
      <c r="AN517" s="167"/>
      <c r="AO517" s="142"/>
      <c r="AP517" s="142"/>
      <c r="AQ517" s="142"/>
      <c r="AR517" s="142"/>
      <c r="AS517" s="142"/>
      <c r="AT517" s="142"/>
      <c r="AU517" s="142"/>
      <c r="AV517" s="142"/>
      <c r="AW517" s="142"/>
      <c r="AX517" s="142"/>
      <c r="AY517" s="142"/>
      <c r="AZ517" s="142"/>
      <c r="BA517" s="44">
        <f>+($D$517*5%)/12</f>
        <v>359.19541666666669</v>
      </c>
      <c r="BB517" s="44">
        <f>+($D$517*5%)/12</f>
        <v>359.19541666666669</v>
      </c>
      <c r="BC517" s="44">
        <f t="shared" ref="BC517:BC518" si="938">+AO517+SUM(AQ517:BB517)</f>
        <v>718.39083333333338</v>
      </c>
      <c r="BD517" s="146">
        <f t="shared" ref="BD517:BD518" si="939">+D517-BC517</f>
        <v>85488.509166666656</v>
      </c>
    </row>
    <row r="518" spans="1:56" outlineLevel="1" x14ac:dyDescent="0.25">
      <c r="A518" s="136">
        <v>43046</v>
      </c>
      <c r="B518" s="137" t="s">
        <v>1139</v>
      </c>
      <c r="C518" s="137" t="s">
        <v>705</v>
      </c>
      <c r="D518" s="139">
        <v>175269.35</v>
      </c>
      <c r="E518" s="139"/>
      <c r="F518" s="139"/>
      <c r="G518" s="139"/>
      <c r="H518" s="138"/>
      <c r="I518" s="138"/>
      <c r="J518" s="138"/>
      <c r="K518" s="138"/>
      <c r="L518" s="139"/>
      <c r="M518" s="140"/>
      <c r="N518" s="140"/>
      <c r="O518" s="162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39"/>
      <c r="AB518" s="140"/>
      <c r="AC518" s="190"/>
      <c r="AD518" s="191"/>
      <c r="AE518" s="191"/>
      <c r="AF518" s="191"/>
      <c r="AG518" s="191"/>
      <c r="AH518" s="191"/>
      <c r="AI518" s="191"/>
      <c r="AJ518" s="167"/>
      <c r="AK518" s="167"/>
      <c r="AL518" s="167"/>
      <c r="AM518" s="167"/>
      <c r="AN518" s="167"/>
      <c r="AO518" s="142"/>
      <c r="AP518" s="142"/>
      <c r="AQ518" s="142"/>
      <c r="AR518" s="142"/>
      <c r="AS518" s="142"/>
      <c r="AT518" s="142"/>
      <c r="AU518" s="142"/>
      <c r="AV518" s="142"/>
      <c r="AW518" s="142"/>
      <c r="AX518" s="142"/>
      <c r="AY518" s="142"/>
      <c r="AZ518" s="142"/>
      <c r="BA518" s="142"/>
      <c r="BB518" s="44">
        <f>+($D$518*5%)/12</f>
        <v>730.28895833333343</v>
      </c>
      <c r="BC518" s="44">
        <f t="shared" si="938"/>
        <v>730.28895833333343</v>
      </c>
      <c r="BD518" s="146">
        <f t="shared" si="939"/>
        <v>174539.06104166666</v>
      </c>
    </row>
    <row r="519" spans="1:56" outlineLevel="1" x14ac:dyDescent="0.25">
      <c r="A519" s="136">
        <v>43069</v>
      </c>
      <c r="B519" s="137" t="s">
        <v>1148</v>
      </c>
      <c r="C519" s="137" t="s">
        <v>705</v>
      </c>
      <c r="D519" s="139">
        <v>476500</v>
      </c>
      <c r="E519" s="139"/>
      <c r="F519" s="139"/>
      <c r="G519" s="139"/>
      <c r="H519" s="138"/>
      <c r="I519" s="138"/>
      <c r="J519" s="138"/>
      <c r="K519" s="138"/>
      <c r="L519" s="139"/>
      <c r="M519" s="140"/>
      <c r="N519" s="140"/>
      <c r="O519" s="162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39"/>
      <c r="AB519" s="140"/>
      <c r="AC519" s="190"/>
      <c r="AD519" s="191"/>
      <c r="AE519" s="191"/>
      <c r="AF519" s="191"/>
      <c r="AG519" s="191"/>
      <c r="AH519" s="191"/>
      <c r="AI519" s="191"/>
      <c r="AJ519" s="167"/>
      <c r="AK519" s="167"/>
      <c r="AL519" s="167"/>
      <c r="AM519" s="167"/>
      <c r="AN519" s="167"/>
      <c r="AO519" s="142"/>
      <c r="AP519" s="142"/>
      <c r="AQ519" s="142"/>
      <c r="AR519" s="142"/>
      <c r="AS519" s="142"/>
      <c r="AT519" s="142"/>
      <c r="AU519" s="142"/>
      <c r="AV519" s="142"/>
      <c r="AW519" s="142"/>
      <c r="AX519" s="142"/>
      <c r="AY519" s="142"/>
      <c r="AZ519" s="142"/>
      <c r="BA519" s="142"/>
      <c r="BB519" s="44">
        <f>+($D$519*5%)/12</f>
        <v>1985.4166666666667</v>
      </c>
      <c r="BC519" s="44">
        <f t="shared" ref="BC519:BC521" si="940">+AO519+SUM(AQ519:BB519)</f>
        <v>1985.4166666666667</v>
      </c>
      <c r="BD519" s="146">
        <f t="shared" ref="BD519:BD521" si="941">+D519-BC519</f>
        <v>474514.58333333331</v>
      </c>
    </row>
    <row r="520" spans="1:56" outlineLevel="1" x14ac:dyDescent="0.25">
      <c r="A520" s="136">
        <v>43069</v>
      </c>
      <c r="B520" s="137" t="s">
        <v>1149</v>
      </c>
      <c r="C520" s="137" t="s">
        <v>705</v>
      </c>
      <c r="D520" s="139">
        <v>488112.17</v>
      </c>
      <c r="E520" s="139"/>
      <c r="F520" s="139"/>
      <c r="G520" s="139"/>
      <c r="H520" s="138"/>
      <c r="I520" s="138"/>
      <c r="J520" s="138"/>
      <c r="K520" s="138"/>
      <c r="L520" s="139"/>
      <c r="M520" s="140"/>
      <c r="N520" s="140"/>
      <c r="O520" s="162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39"/>
      <c r="AB520" s="140"/>
      <c r="AC520" s="190"/>
      <c r="AD520" s="191"/>
      <c r="AE520" s="191"/>
      <c r="AF520" s="191"/>
      <c r="AG520" s="191"/>
      <c r="AH520" s="191"/>
      <c r="AI520" s="191"/>
      <c r="AJ520" s="167"/>
      <c r="AK520" s="167"/>
      <c r="AL520" s="167"/>
      <c r="AM520" s="167"/>
      <c r="AN520" s="167"/>
      <c r="AO520" s="142"/>
      <c r="AP520" s="142"/>
      <c r="AQ520" s="142"/>
      <c r="AR520" s="142"/>
      <c r="AS520" s="142"/>
      <c r="AT520" s="142"/>
      <c r="AU520" s="142"/>
      <c r="AV520" s="142"/>
      <c r="AW520" s="142"/>
      <c r="AX520" s="142"/>
      <c r="AY520" s="142"/>
      <c r="AZ520" s="142"/>
      <c r="BA520" s="142"/>
      <c r="BB520" s="44">
        <f>+($D$520*5%)/12</f>
        <v>2033.8007083333334</v>
      </c>
      <c r="BC520" s="44">
        <f t="shared" si="940"/>
        <v>2033.8007083333334</v>
      </c>
      <c r="BD520" s="146">
        <f t="shared" si="941"/>
        <v>486078.36929166666</v>
      </c>
    </row>
    <row r="521" spans="1:56" outlineLevel="1" x14ac:dyDescent="0.25">
      <c r="A521" s="136">
        <v>43081</v>
      </c>
      <c r="B521" s="137" t="s">
        <v>1150</v>
      </c>
      <c r="C521" s="137" t="s">
        <v>705</v>
      </c>
      <c r="D521" s="139">
        <v>86206.9</v>
      </c>
      <c r="E521" s="139"/>
      <c r="F521" s="139"/>
      <c r="G521" s="139"/>
      <c r="H521" s="138"/>
      <c r="I521" s="138"/>
      <c r="J521" s="138"/>
      <c r="K521" s="138"/>
      <c r="L521" s="139"/>
      <c r="M521" s="140"/>
      <c r="N521" s="140"/>
      <c r="O521" s="162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  <c r="AA521" s="139"/>
      <c r="AB521" s="140"/>
      <c r="AC521" s="190"/>
      <c r="AD521" s="191"/>
      <c r="AE521" s="191"/>
      <c r="AF521" s="191"/>
      <c r="AG521" s="191"/>
      <c r="AH521" s="191"/>
      <c r="AI521" s="191"/>
      <c r="AJ521" s="167"/>
      <c r="AK521" s="167"/>
      <c r="AL521" s="167"/>
      <c r="AM521" s="167"/>
      <c r="AN521" s="167"/>
      <c r="AO521" s="142"/>
      <c r="AP521" s="142"/>
      <c r="AQ521" s="142"/>
      <c r="AR521" s="142"/>
      <c r="AS521" s="142"/>
      <c r="AT521" s="142"/>
      <c r="AU521" s="142"/>
      <c r="AV521" s="142"/>
      <c r="AW521" s="142"/>
      <c r="AX521" s="142"/>
      <c r="AY521" s="142"/>
      <c r="AZ521" s="142"/>
      <c r="BA521" s="142"/>
      <c r="BB521" s="44"/>
      <c r="BC521" s="44">
        <f t="shared" si="940"/>
        <v>0</v>
      </c>
      <c r="BD521" s="146">
        <f t="shared" si="941"/>
        <v>86206.9</v>
      </c>
    </row>
    <row r="522" spans="1:56" outlineLevel="1" x14ac:dyDescent="0.25">
      <c r="A522" s="136">
        <v>43099</v>
      </c>
      <c r="B522" s="137" t="s">
        <v>1154</v>
      </c>
      <c r="C522" s="137" t="s">
        <v>705</v>
      </c>
      <c r="D522" s="139">
        <v>476500</v>
      </c>
      <c r="E522" s="139"/>
      <c r="F522" s="139"/>
      <c r="G522" s="139"/>
      <c r="H522" s="138"/>
      <c r="I522" s="138"/>
      <c r="J522" s="138"/>
      <c r="K522" s="138"/>
      <c r="L522" s="139"/>
      <c r="M522" s="140"/>
      <c r="N522" s="140"/>
      <c r="O522" s="162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  <c r="AA522" s="139"/>
      <c r="AB522" s="140"/>
      <c r="AC522" s="190"/>
      <c r="AD522" s="191"/>
      <c r="AE522" s="191"/>
      <c r="AF522" s="191"/>
      <c r="AG522" s="191"/>
      <c r="AH522" s="191"/>
      <c r="AI522" s="191"/>
      <c r="AJ522" s="167"/>
      <c r="AK522" s="167"/>
      <c r="AL522" s="167"/>
      <c r="AM522" s="167"/>
      <c r="AN522" s="167"/>
      <c r="AO522" s="142"/>
      <c r="AP522" s="142"/>
      <c r="AQ522" s="142"/>
      <c r="AR522" s="142"/>
      <c r="AS522" s="142"/>
      <c r="AT522" s="142"/>
      <c r="AU522" s="142"/>
      <c r="AV522" s="142"/>
      <c r="AW522" s="142"/>
      <c r="AX522" s="142"/>
      <c r="AY522" s="142"/>
      <c r="AZ522" s="142"/>
      <c r="BA522" s="142"/>
      <c r="BB522" s="142"/>
      <c r="BC522" s="44">
        <f t="shared" ref="BC522:BC523" si="942">+AO522+SUM(AQ522:BB522)</f>
        <v>0</v>
      </c>
      <c r="BD522" s="146">
        <f t="shared" ref="BD522:BD523" si="943">+D522-BC522</f>
        <v>476500</v>
      </c>
    </row>
    <row r="523" spans="1:56" ht="15.75" outlineLevel="1" thickBot="1" x14ac:dyDescent="0.3">
      <c r="A523" s="102">
        <v>43099</v>
      </c>
      <c r="B523" s="49" t="s">
        <v>1155</v>
      </c>
      <c r="C523" s="49" t="s">
        <v>705</v>
      </c>
      <c r="D523" s="86">
        <v>11916.67</v>
      </c>
      <c r="E523" s="86"/>
      <c r="F523" s="86"/>
      <c r="G523" s="86"/>
      <c r="H523" s="51"/>
      <c r="I523" s="51"/>
      <c r="J523" s="51"/>
      <c r="K523" s="51"/>
      <c r="L523" s="86"/>
      <c r="M523" s="52"/>
      <c r="N523" s="52"/>
      <c r="O523" s="53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86"/>
      <c r="AB523" s="52"/>
      <c r="AC523" s="115"/>
      <c r="AD523" s="116"/>
      <c r="AE523" s="116"/>
      <c r="AF523" s="116"/>
      <c r="AG523" s="116"/>
      <c r="AH523" s="116"/>
      <c r="AI523" s="116"/>
      <c r="AJ523" s="54"/>
      <c r="AK523" s="54"/>
      <c r="AL523" s="54"/>
      <c r="AM523" s="54"/>
      <c r="AN523" s="54"/>
      <c r="AO523" s="55"/>
      <c r="AP523" s="55"/>
      <c r="AQ523" s="55"/>
      <c r="AR523" s="55"/>
      <c r="AS523" s="55"/>
      <c r="AT523" s="55"/>
      <c r="AU523" s="55"/>
      <c r="AV523" s="55"/>
      <c r="AW523" s="55"/>
      <c r="AX523" s="55"/>
      <c r="AY523" s="55"/>
      <c r="AZ523" s="55"/>
      <c r="BA523" s="55"/>
      <c r="BB523" s="55"/>
      <c r="BC523" s="44">
        <f t="shared" si="942"/>
        <v>0</v>
      </c>
      <c r="BD523" s="146">
        <f t="shared" si="943"/>
        <v>11916.67</v>
      </c>
    </row>
    <row r="524" spans="1:56" x14ac:dyDescent="0.25">
      <c r="A524" s="89"/>
      <c r="B524" s="5"/>
      <c r="C524" s="5"/>
      <c r="D524" s="60"/>
      <c r="E524" s="60"/>
      <c r="F524" s="60"/>
      <c r="G524" s="60"/>
      <c r="H524" s="58"/>
      <c r="I524" s="58"/>
      <c r="J524" s="58"/>
      <c r="K524" s="58"/>
      <c r="L524" s="60"/>
      <c r="M524" s="57"/>
      <c r="N524" s="57"/>
      <c r="O524" s="59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60"/>
      <c r="AB524" s="60"/>
      <c r="AC524" s="5"/>
      <c r="AO524" s="61"/>
      <c r="AQ524" s="61">
        <f t="shared" ref="AQ524:BD524" si="944">+SUM(AQ303:AQ523)</f>
        <v>38882.960041666658</v>
      </c>
      <c r="AR524" s="61">
        <f t="shared" si="944"/>
        <v>38882.960041666658</v>
      </c>
      <c r="AS524" s="61">
        <f t="shared" si="944"/>
        <v>38882.960041666658</v>
      </c>
      <c r="AT524" s="61">
        <f t="shared" si="944"/>
        <v>38932.543374999994</v>
      </c>
      <c r="AU524" s="61">
        <f t="shared" si="944"/>
        <v>42682.830749999986</v>
      </c>
      <c r="AV524" s="61">
        <f t="shared" si="944"/>
        <v>43229.53787499998</v>
      </c>
      <c r="AW524" s="61">
        <f t="shared" si="944"/>
        <v>43260.289958333313</v>
      </c>
      <c r="AX524" s="61">
        <f t="shared" si="944"/>
        <v>46133.853166666646</v>
      </c>
      <c r="AY524" s="61">
        <f t="shared" si="944"/>
        <v>46493.048583333315</v>
      </c>
      <c r="AZ524" s="61">
        <f t="shared" si="944"/>
        <v>48478.465249999979</v>
      </c>
      <c r="BA524" s="61">
        <f t="shared" si="944"/>
        <v>51182.272749999982</v>
      </c>
      <c r="BB524" s="61">
        <f t="shared" si="944"/>
        <v>55931.779083333313</v>
      </c>
      <c r="BC524" s="61">
        <f t="shared" si="944"/>
        <v>2821381.3743750015</v>
      </c>
      <c r="BD524" s="61">
        <f t="shared" si="944"/>
        <v>11176869.175625002</v>
      </c>
    </row>
    <row r="525" spans="1:56" x14ac:dyDescent="0.25">
      <c r="A525" s="64"/>
      <c r="B525" s="5"/>
      <c r="C525" s="65" t="s">
        <v>727</v>
      </c>
      <c r="D525" s="66">
        <f t="shared" ref="D525:AN525" si="945">+SUM(D303:D524)</f>
        <v>13998250.549999997</v>
      </c>
      <c r="E525" s="58">
        <f t="shared" si="945"/>
        <v>0</v>
      </c>
      <c r="F525" s="58">
        <f t="shared" si="945"/>
        <v>15409.390541666666</v>
      </c>
      <c r="G525" s="58">
        <f t="shared" si="945"/>
        <v>55749.211833333327</v>
      </c>
      <c r="H525" s="58">
        <f t="shared" si="945"/>
        <v>154840.61845833337</v>
      </c>
      <c r="I525" s="58">
        <f t="shared" si="945"/>
        <v>275074.50091666658</v>
      </c>
      <c r="J525" s="58">
        <f t="shared" si="945"/>
        <v>433212.60154166637</v>
      </c>
      <c r="K525" s="58">
        <f t="shared" si="945"/>
        <v>733581.30387499975</v>
      </c>
      <c r="L525" s="58">
        <f t="shared" si="945"/>
        <v>1060640.6368749999</v>
      </c>
      <c r="M525" s="58">
        <f t="shared" si="945"/>
        <v>1422118.163125</v>
      </c>
      <c r="N525" s="58">
        <f t="shared" si="945"/>
        <v>7172248.4121666672</v>
      </c>
      <c r="O525" s="58">
        <f t="shared" si="945"/>
        <v>31277.360916666661</v>
      </c>
      <c r="P525" s="58">
        <f t="shared" si="945"/>
        <v>31277.360916666661</v>
      </c>
      <c r="Q525" s="58">
        <f t="shared" si="945"/>
        <v>33073.337916666664</v>
      </c>
      <c r="R525" s="58">
        <f t="shared" si="945"/>
        <v>33073.337916666664</v>
      </c>
      <c r="S525" s="58">
        <f t="shared" si="945"/>
        <v>33073.337916666664</v>
      </c>
      <c r="T525" s="58">
        <f t="shared" si="945"/>
        <v>34115.004583333328</v>
      </c>
      <c r="U525" s="58">
        <f t="shared" si="945"/>
        <v>34115.004583333328</v>
      </c>
      <c r="V525" s="58">
        <f t="shared" si="945"/>
        <v>36094.851041666661</v>
      </c>
      <c r="W525" s="58">
        <f t="shared" si="945"/>
        <v>36813.241833333326</v>
      </c>
      <c r="X525" s="58">
        <f t="shared" si="945"/>
        <v>36813.241833333326</v>
      </c>
      <c r="Y525" s="58">
        <f t="shared" si="945"/>
        <v>36813.241833333326</v>
      </c>
      <c r="Z525" s="58">
        <f t="shared" si="945"/>
        <v>36813.241833333326</v>
      </c>
      <c r="AA525" s="58">
        <f t="shared" si="945"/>
        <v>1834752.3354583345</v>
      </c>
      <c r="AB525" s="58">
        <f t="shared" si="945"/>
        <v>7133675.7045416683</v>
      </c>
      <c r="AC525" s="58">
        <f t="shared" si="945"/>
        <v>37368.320458333328</v>
      </c>
      <c r="AD525" s="58">
        <f t="shared" si="945"/>
        <v>37458.513874999997</v>
      </c>
      <c r="AE525" s="117">
        <f t="shared" si="945"/>
        <v>37612.475999999995</v>
      </c>
      <c r="AF525" s="117">
        <f t="shared" si="945"/>
        <v>37612.475999999995</v>
      </c>
      <c r="AG525" s="117">
        <f t="shared" si="945"/>
        <v>37612.475999999995</v>
      </c>
      <c r="AH525" s="117">
        <f t="shared" si="945"/>
        <v>37612.475999999995</v>
      </c>
      <c r="AI525" s="117">
        <f t="shared" si="945"/>
        <v>37648.395541666665</v>
      </c>
      <c r="AJ525" s="117">
        <f t="shared" si="945"/>
        <v>37702.274833333329</v>
      </c>
      <c r="AK525" s="117">
        <f t="shared" si="945"/>
        <v>37741.691499999994</v>
      </c>
      <c r="AL525" s="117">
        <f t="shared" si="945"/>
        <v>37869.642666666659</v>
      </c>
      <c r="AM525" s="117">
        <f t="shared" si="945"/>
        <v>37869.642666666659</v>
      </c>
      <c r="AN525" s="117">
        <f t="shared" si="945"/>
        <v>37969.382458333326</v>
      </c>
      <c r="AO525" s="117"/>
      <c r="AP525" s="117"/>
    </row>
    <row r="526" spans="1:56" ht="15.75" thickBot="1" x14ac:dyDescent="0.3">
      <c r="A526" s="67"/>
      <c r="B526" s="5"/>
      <c r="C526" s="68" t="s">
        <v>133</v>
      </c>
      <c r="D526" s="105">
        <v>13998250.98</v>
      </c>
      <c r="E526" s="70">
        <v>8386.84</v>
      </c>
      <c r="F526" s="70">
        <v>15548.97</v>
      </c>
      <c r="G526" s="70">
        <v>56011.71</v>
      </c>
      <c r="H526" s="70">
        <v>155038.57999999999</v>
      </c>
      <c r="I526" s="70">
        <v>287208.18</v>
      </c>
      <c r="J526" s="71">
        <v>433557.34</v>
      </c>
      <c r="K526" s="70">
        <v>733924.49</v>
      </c>
      <c r="L526" s="70">
        <v>1060982.27</v>
      </c>
      <c r="M526" s="96">
        <v>1422458.24</v>
      </c>
      <c r="N526" s="96"/>
      <c r="O526" s="71">
        <v>31277.231208333327</v>
      </c>
      <c r="P526" s="96">
        <v>31277.231208333327</v>
      </c>
      <c r="Q526" s="96">
        <v>33073.20820833333</v>
      </c>
      <c r="R526" s="96">
        <v>33073.20820833333</v>
      </c>
      <c r="S526" s="96">
        <v>33073.20820833333</v>
      </c>
      <c r="T526" s="96">
        <v>34114.874874999994</v>
      </c>
      <c r="U526" s="96">
        <v>34114.874874999994</v>
      </c>
      <c r="V526" s="96">
        <v>36094.721333333327</v>
      </c>
      <c r="W526" s="96">
        <v>36813.112124999992</v>
      </c>
      <c r="X526" s="96">
        <v>36813.112124999992</v>
      </c>
      <c r="Y526" s="96">
        <v>36813.112124999992</v>
      </c>
      <c r="Z526" s="96">
        <v>36998.612124999992</v>
      </c>
      <c r="AA526" s="96">
        <v>1835646.89</v>
      </c>
      <c r="AB526" s="60"/>
    </row>
    <row r="527" spans="1:56" ht="15.75" thickTop="1" x14ac:dyDescent="0.25">
      <c r="A527" s="64"/>
      <c r="B527" s="5"/>
      <c r="C527" s="68" t="s">
        <v>134</v>
      </c>
      <c r="D527" s="70">
        <f>+D525-D526</f>
        <v>-0.43000000342726707</v>
      </c>
      <c r="E527" s="70">
        <f>+E525-E526</f>
        <v>-8386.84</v>
      </c>
      <c r="F527" s="70">
        <f t="shared" ref="F527:M527" si="946">+F525-F526</f>
        <v>-139.5794583333336</v>
      </c>
      <c r="G527" s="70">
        <f t="shared" si="946"/>
        <v>-262.49816666667175</v>
      </c>
      <c r="H527" s="70">
        <f t="shared" si="946"/>
        <v>-197.96154166662018</v>
      </c>
      <c r="I527" s="70">
        <f t="shared" si="946"/>
        <v>-12133.679083333409</v>
      </c>
      <c r="J527" s="70">
        <f t="shared" si="946"/>
        <v>-344.7384583336534</v>
      </c>
      <c r="K527" s="70">
        <f t="shared" si="946"/>
        <v>-343.18612500024028</v>
      </c>
      <c r="L527" s="70">
        <f t="shared" si="946"/>
        <v>-341.63312500016764</v>
      </c>
      <c r="M527" s="70">
        <f t="shared" si="946"/>
        <v>-340.07687500002794</v>
      </c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>
        <f>+AA525-AA526</f>
        <v>-894.55454166536219</v>
      </c>
      <c r="AB527" s="60"/>
    </row>
    <row r="528" spans="1:56" ht="15.75" thickBot="1" x14ac:dyDescent="0.3">
      <c r="A528" s="64"/>
      <c r="B528" s="2"/>
      <c r="C528" s="2"/>
      <c r="D528" s="3"/>
      <c r="E528" s="97"/>
      <c r="F528" s="4"/>
      <c r="G528" s="4"/>
      <c r="H528" s="4"/>
      <c r="I528" s="4"/>
      <c r="J528" s="4"/>
      <c r="K528" s="4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56" ht="15.75" thickBot="1" x14ac:dyDescent="0.3">
      <c r="A529" s="15" t="s">
        <v>728</v>
      </c>
      <c r="B529" s="15"/>
      <c r="C529" s="15" t="s">
        <v>729</v>
      </c>
      <c r="D529" s="73">
        <v>0.1</v>
      </c>
      <c r="E529" s="11" t="s">
        <v>137</v>
      </c>
      <c r="F529" s="11" t="s">
        <v>138</v>
      </c>
      <c r="G529" s="11" t="s">
        <v>139</v>
      </c>
      <c r="H529" s="11" t="s">
        <v>140</v>
      </c>
      <c r="I529" s="11" t="s">
        <v>141</v>
      </c>
      <c r="J529" s="11" t="s">
        <v>142</v>
      </c>
      <c r="K529" s="11" t="s">
        <v>143</v>
      </c>
      <c r="L529" s="11" t="s">
        <v>7</v>
      </c>
      <c r="M529" s="11" t="s">
        <v>8</v>
      </c>
      <c r="N529" s="15" t="s">
        <v>9</v>
      </c>
      <c r="O529" s="15" t="s">
        <v>10</v>
      </c>
      <c r="P529" s="15" t="s">
        <v>11</v>
      </c>
      <c r="Q529" s="15" t="s">
        <v>12</v>
      </c>
      <c r="R529" s="15" t="s">
        <v>13</v>
      </c>
      <c r="S529" s="15" t="s">
        <v>14</v>
      </c>
      <c r="T529" s="15" t="s">
        <v>15</v>
      </c>
      <c r="U529" s="15" t="s">
        <v>16</v>
      </c>
      <c r="V529" s="15" t="s">
        <v>17</v>
      </c>
      <c r="W529" s="15" t="s">
        <v>18</v>
      </c>
      <c r="X529" s="15" t="s">
        <v>19</v>
      </c>
      <c r="Y529" s="15" t="s">
        <v>20</v>
      </c>
      <c r="Z529" s="15" t="s">
        <v>21</v>
      </c>
      <c r="AA529" s="11" t="s">
        <v>22</v>
      </c>
      <c r="AB529" s="118" t="s">
        <v>9</v>
      </c>
      <c r="AC529" s="13" t="s">
        <v>10</v>
      </c>
      <c r="AD529" s="13" t="s">
        <v>11</v>
      </c>
      <c r="AE529" s="13" t="s">
        <v>12</v>
      </c>
      <c r="AF529" s="13" t="s">
        <v>13</v>
      </c>
      <c r="AG529" s="13" t="s">
        <v>14</v>
      </c>
      <c r="AH529" s="13" t="s">
        <v>15</v>
      </c>
      <c r="AI529" s="13" t="s">
        <v>16</v>
      </c>
      <c r="AJ529" s="13" t="s">
        <v>17</v>
      </c>
      <c r="AK529" s="13" t="s">
        <v>18</v>
      </c>
      <c r="AL529" s="13" t="s">
        <v>19</v>
      </c>
      <c r="AM529" s="13" t="s">
        <v>20</v>
      </c>
      <c r="AN529" s="13" t="s">
        <v>21</v>
      </c>
      <c r="AO529" s="20" t="s">
        <v>144</v>
      </c>
      <c r="AP529" s="119" t="s">
        <v>9</v>
      </c>
      <c r="AQ529" s="13" t="s">
        <v>10</v>
      </c>
      <c r="AR529" s="13" t="s">
        <v>11</v>
      </c>
      <c r="AS529" s="13" t="s">
        <v>12</v>
      </c>
      <c r="AT529" s="13" t="s">
        <v>13</v>
      </c>
      <c r="AU529" s="13" t="s">
        <v>14</v>
      </c>
      <c r="AV529" s="13" t="s">
        <v>15</v>
      </c>
      <c r="AW529" s="13" t="s">
        <v>16</v>
      </c>
      <c r="AX529" s="13" t="s">
        <v>17</v>
      </c>
      <c r="AY529" s="13" t="s">
        <v>18</v>
      </c>
      <c r="AZ529" s="13" t="s">
        <v>19</v>
      </c>
      <c r="BA529" s="13" t="s">
        <v>20</v>
      </c>
      <c r="BB529" s="13" t="s">
        <v>21</v>
      </c>
      <c r="BC529" s="14" t="s">
        <v>6</v>
      </c>
      <c r="BD529" s="14" t="s">
        <v>9</v>
      </c>
    </row>
    <row r="530" spans="1:56" hidden="1" x14ac:dyDescent="0.25">
      <c r="A530" s="120">
        <v>38776</v>
      </c>
      <c r="B530" s="121" t="s">
        <v>730</v>
      </c>
      <c r="C530" s="24" t="s">
        <v>731</v>
      </c>
      <c r="D530" s="27">
        <v>13647.4</v>
      </c>
      <c r="E530" s="27">
        <v>1137.2833333333333</v>
      </c>
      <c r="F530" s="27">
        <v>2502.0233333333299</v>
      </c>
      <c r="G530" s="27">
        <v>3866.7633333333333</v>
      </c>
      <c r="H530" s="27">
        <v>5231.5033333333331</v>
      </c>
      <c r="I530" s="27">
        <v>6596.2433333333329</v>
      </c>
      <c r="J530" s="27">
        <v>7960.9833333333327</v>
      </c>
      <c r="K530" s="27">
        <v>9325.7233333333334</v>
      </c>
      <c r="L530" s="27">
        <v>10690.463333333333</v>
      </c>
      <c r="M530" s="29">
        <v>12055.203333333333</v>
      </c>
      <c r="N530" s="29">
        <v>1592.1966666666667</v>
      </c>
      <c r="O530" s="30">
        <v>113.72833333333334</v>
      </c>
      <c r="P530" s="29">
        <v>113.72833333333334</v>
      </c>
      <c r="Q530" s="29">
        <v>113.72833333333334</v>
      </c>
      <c r="R530" s="29">
        <v>113.72833333333334</v>
      </c>
      <c r="S530" s="29">
        <v>113.72833333333334</v>
      </c>
      <c r="T530" s="29">
        <v>113.72833333333334</v>
      </c>
      <c r="U530" s="29">
        <v>113.72833333333334</v>
      </c>
      <c r="V530" s="29">
        <v>113.72833333333334</v>
      </c>
      <c r="W530" s="29">
        <v>113.72833333333334</v>
      </c>
      <c r="X530" s="29">
        <v>113.72833333333334</v>
      </c>
      <c r="Y530" s="29">
        <v>113.72833333333334</v>
      </c>
      <c r="Z530" s="29">
        <v>113.72833333333334</v>
      </c>
      <c r="AA530" s="31">
        <f>+SUM(O530:Z530)+M530</f>
        <v>13419.943333333333</v>
      </c>
      <c r="AB530" s="31">
        <f>+SUM(O530:AA530)+M530</f>
        <v>26839.886666666665</v>
      </c>
      <c r="AC530" s="32">
        <f>+($D$530*10%)/12</f>
        <v>113.72833333333334</v>
      </c>
      <c r="AD530" s="32">
        <f>+($D$530*10%)/12</f>
        <v>113.72833333333334</v>
      </c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>
        <f>+AA530+SUM(AC530:AN530)</f>
        <v>13647.4</v>
      </c>
      <c r="AP530" s="33">
        <f>+D530-AO530</f>
        <v>0</v>
      </c>
      <c r="AQ530" s="33"/>
      <c r="AR530" s="132"/>
      <c r="AS530" s="132"/>
      <c r="AT530" s="133"/>
      <c r="AU530" s="133"/>
      <c r="AV530" s="133"/>
      <c r="AW530" s="133"/>
      <c r="AX530" s="133"/>
      <c r="AY530" s="133"/>
      <c r="AZ530" s="133"/>
      <c r="BA530" s="133"/>
      <c r="BB530" s="133"/>
      <c r="BC530" s="133"/>
      <c r="BD530" s="156"/>
    </row>
    <row r="531" spans="1:56" outlineLevel="1" x14ac:dyDescent="0.25">
      <c r="A531" s="84">
        <v>39163</v>
      </c>
      <c r="B531" s="122" t="s">
        <v>730</v>
      </c>
      <c r="C531" s="35" t="s">
        <v>732</v>
      </c>
      <c r="D531" s="38">
        <v>40078</v>
      </c>
      <c r="E531" s="38">
        <v>0</v>
      </c>
      <c r="F531" s="38">
        <v>3005.85</v>
      </c>
      <c r="G531" s="38">
        <v>7013.6500000000005</v>
      </c>
      <c r="H531" s="38">
        <v>11021.45</v>
      </c>
      <c r="I531" s="38">
        <v>15029.25</v>
      </c>
      <c r="J531" s="38">
        <v>19037.05</v>
      </c>
      <c r="K531" s="38">
        <v>23044.85</v>
      </c>
      <c r="L531" s="38">
        <v>27052.649999999998</v>
      </c>
      <c r="M531" s="40">
        <v>31060.449999999997</v>
      </c>
      <c r="N531" s="40">
        <v>9017.5500000000029</v>
      </c>
      <c r="O531" s="41">
        <v>333.98333333333335</v>
      </c>
      <c r="P531" s="40">
        <v>333.98333333333335</v>
      </c>
      <c r="Q531" s="40">
        <v>333.98333333333335</v>
      </c>
      <c r="R531" s="40">
        <v>333.98333333333335</v>
      </c>
      <c r="S531" s="40">
        <v>333.98333333333335</v>
      </c>
      <c r="T531" s="40">
        <v>333.98333333333335</v>
      </c>
      <c r="U531" s="40">
        <v>333.98333333333335</v>
      </c>
      <c r="V531" s="40">
        <v>333.98333333333335</v>
      </c>
      <c r="W531" s="40">
        <v>333.98333333333335</v>
      </c>
      <c r="X531" s="40">
        <v>333.98333333333335</v>
      </c>
      <c r="Y531" s="40">
        <v>333.98333333333335</v>
      </c>
      <c r="Z531" s="40">
        <v>333.98333333333335</v>
      </c>
      <c r="AA531" s="42">
        <f t="shared" ref="AA531:AA558" si="947">+SUM(O531:Z531)+M531</f>
        <v>35068.25</v>
      </c>
      <c r="AB531" s="42">
        <v>5009.75</v>
      </c>
      <c r="AC531" s="43">
        <f>+($D$531*10%)/12</f>
        <v>333.98333333333335</v>
      </c>
      <c r="AD531" s="43">
        <f t="shared" ref="AD531:AN531" si="948">+($D$531*10%)/12</f>
        <v>333.98333333333335</v>
      </c>
      <c r="AE531" s="43">
        <f t="shared" si="948"/>
        <v>333.98333333333335</v>
      </c>
      <c r="AF531" s="43">
        <f t="shared" si="948"/>
        <v>333.98333333333335</v>
      </c>
      <c r="AG531" s="43">
        <f t="shared" si="948"/>
        <v>333.98333333333335</v>
      </c>
      <c r="AH531" s="43">
        <f t="shared" si="948"/>
        <v>333.98333333333335</v>
      </c>
      <c r="AI531" s="43">
        <f t="shared" si="948"/>
        <v>333.98333333333335</v>
      </c>
      <c r="AJ531" s="43">
        <f t="shared" si="948"/>
        <v>333.98333333333335</v>
      </c>
      <c r="AK531" s="43">
        <f t="shared" si="948"/>
        <v>333.98333333333335</v>
      </c>
      <c r="AL531" s="43">
        <f t="shared" si="948"/>
        <v>333.98333333333335</v>
      </c>
      <c r="AM531" s="43">
        <f t="shared" si="948"/>
        <v>333.98333333333335</v>
      </c>
      <c r="AN531" s="43">
        <f t="shared" si="948"/>
        <v>333.98333333333335</v>
      </c>
      <c r="AO531" s="44">
        <f t="shared" ref="AO531:AO560" si="949">+AA531+SUM(AC531:AN531)</f>
        <v>39076.050000000003</v>
      </c>
      <c r="AP531" s="44">
        <f t="shared" ref="AP531:AP560" si="950">+D531-AO531</f>
        <v>1001.9499999999971</v>
      </c>
      <c r="AQ531" s="43">
        <f>+($D$531*10%)/12</f>
        <v>333.98333333333335</v>
      </c>
      <c r="AR531" s="43">
        <f>+($D$531*10%)/12</f>
        <v>333.98333333333335</v>
      </c>
      <c r="AS531" s="43">
        <f>+($D$531*10%)/12</f>
        <v>333.98333333333335</v>
      </c>
      <c r="AT531" s="43"/>
      <c r="AU531" s="134"/>
      <c r="AV531" s="134"/>
      <c r="AW531" s="134"/>
      <c r="AX531" s="134"/>
      <c r="AY531" s="134"/>
      <c r="AZ531" s="134"/>
      <c r="BA531" s="134"/>
      <c r="BB531" s="134"/>
      <c r="BC531" s="44">
        <f>+AO531+SUM(AQ531:BB531)</f>
        <v>40078</v>
      </c>
      <c r="BD531" s="146">
        <f>+D531-BC531</f>
        <v>0</v>
      </c>
    </row>
    <row r="532" spans="1:56" outlineLevel="1" x14ac:dyDescent="0.25">
      <c r="A532" s="84">
        <v>39191</v>
      </c>
      <c r="B532" s="122" t="s">
        <v>733</v>
      </c>
      <c r="C532" s="35" t="s">
        <v>734</v>
      </c>
      <c r="D532" s="38">
        <v>1987</v>
      </c>
      <c r="E532" s="38"/>
      <c r="F532" s="112">
        <v>132.47</v>
      </c>
      <c r="G532" s="38">
        <v>331.16666666666663</v>
      </c>
      <c r="H532" s="38">
        <v>529.86666666666656</v>
      </c>
      <c r="I532" s="38">
        <v>728.56666666666661</v>
      </c>
      <c r="J532" s="38">
        <v>927.26666666666665</v>
      </c>
      <c r="K532" s="38">
        <v>1125.9666666666667</v>
      </c>
      <c r="L532" s="38">
        <v>1324.6666666666667</v>
      </c>
      <c r="M532" s="40">
        <v>1523.3666666666668</v>
      </c>
      <c r="N532" s="40">
        <v>463.63333333333321</v>
      </c>
      <c r="O532" s="41">
        <v>16.558333333333334</v>
      </c>
      <c r="P532" s="40">
        <v>16.558333333333334</v>
      </c>
      <c r="Q532" s="40">
        <v>16.558333333333334</v>
      </c>
      <c r="R532" s="40">
        <v>16.558333333333334</v>
      </c>
      <c r="S532" s="40">
        <v>16.558333333333334</v>
      </c>
      <c r="T532" s="40">
        <v>16.558333333333334</v>
      </c>
      <c r="U532" s="40">
        <v>16.558333333333334</v>
      </c>
      <c r="V532" s="40">
        <v>16.558333333333334</v>
      </c>
      <c r="W532" s="40">
        <v>16.558333333333334</v>
      </c>
      <c r="X532" s="40">
        <v>16.558333333333334</v>
      </c>
      <c r="Y532" s="40">
        <v>16.558333333333334</v>
      </c>
      <c r="Z532" s="40">
        <v>16.558333333333334</v>
      </c>
      <c r="AA532" s="42">
        <f t="shared" si="947"/>
        <v>1722.0666666666668</v>
      </c>
      <c r="AB532" s="42">
        <v>264.93333333333317</v>
      </c>
      <c r="AC532" s="43">
        <f>+($D$532*10%)/12</f>
        <v>16.558333333333334</v>
      </c>
      <c r="AD532" s="43">
        <f t="shared" ref="AD532:AN532" si="951">+($D$532*10%)/12</f>
        <v>16.558333333333334</v>
      </c>
      <c r="AE532" s="43">
        <f t="shared" si="951"/>
        <v>16.558333333333334</v>
      </c>
      <c r="AF532" s="43">
        <f t="shared" si="951"/>
        <v>16.558333333333334</v>
      </c>
      <c r="AG532" s="43">
        <f t="shared" si="951"/>
        <v>16.558333333333334</v>
      </c>
      <c r="AH532" s="43">
        <f t="shared" si="951"/>
        <v>16.558333333333334</v>
      </c>
      <c r="AI532" s="43">
        <f t="shared" si="951"/>
        <v>16.558333333333334</v>
      </c>
      <c r="AJ532" s="43">
        <f t="shared" si="951"/>
        <v>16.558333333333334</v>
      </c>
      <c r="AK532" s="43">
        <f>+($D$532*10%)/12</f>
        <v>16.558333333333334</v>
      </c>
      <c r="AL532" s="43">
        <f t="shared" si="951"/>
        <v>16.558333333333334</v>
      </c>
      <c r="AM532" s="43">
        <f t="shared" si="951"/>
        <v>16.558333333333334</v>
      </c>
      <c r="AN532" s="43">
        <f t="shared" si="951"/>
        <v>16.558333333333334</v>
      </c>
      <c r="AO532" s="44">
        <f t="shared" si="949"/>
        <v>1920.7666666666669</v>
      </c>
      <c r="AP532" s="44">
        <f t="shared" si="950"/>
        <v>66.233333333333121</v>
      </c>
      <c r="AQ532" s="43">
        <f>+($D$532*10%)/12</f>
        <v>16.558333333333334</v>
      </c>
      <c r="AR532" s="43">
        <f>+($D$532*10%)/12</f>
        <v>16.558333333333334</v>
      </c>
      <c r="AS532" s="43">
        <f>+($D$532*10%)/12</f>
        <v>16.558333333333334</v>
      </c>
      <c r="AT532" s="43">
        <f t="shared" ref="AT532" si="952">+($D$532*10%)/12</f>
        <v>16.558333333333334</v>
      </c>
      <c r="AU532" s="43"/>
      <c r="AV532" s="134"/>
      <c r="AW532" s="134"/>
      <c r="AX532" s="134"/>
      <c r="AY532" s="134"/>
      <c r="AZ532" s="134"/>
      <c r="BA532" s="134"/>
      <c r="BB532" s="134"/>
      <c r="BC532" s="44">
        <f>+AO532+SUM(AQ532:BB532)</f>
        <v>1987.0000000000002</v>
      </c>
      <c r="BD532" s="146">
        <f>+D532-BC532</f>
        <v>0</v>
      </c>
    </row>
    <row r="533" spans="1:56" outlineLevel="1" x14ac:dyDescent="0.25">
      <c r="A533" s="84">
        <v>39191</v>
      </c>
      <c r="B533" s="122" t="s">
        <v>735</v>
      </c>
      <c r="C533" s="35" t="s">
        <v>736</v>
      </c>
      <c r="D533" s="38">
        <v>1396</v>
      </c>
      <c r="E533" s="38"/>
      <c r="F533" s="123">
        <v>93.066666666666663</v>
      </c>
      <c r="G533" s="38">
        <v>232.66666666666666</v>
      </c>
      <c r="H533" s="38">
        <v>372.26666666666665</v>
      </c>
      <c r="I533" s="38">
        <v>511.86666666666667</v>
      </c>
      <c r="J533" s="38">
        <v>651.4666666666667</v>
      </c>
      <c r="K533" s="38">
        <v>791.06666666666672</v>
      </c>
      <c r="L533" s="38">
        <v>930.66666666666674</v>
      </c>
      <c r="M533" s="40">
        <v>1070.2666666666667</v>
      </c>
      <c r="N533" s="40">
        <v>325.73333333333335</v>
      </c>
      <c r="O533" s="41">
        <v>11.633333333333333</v>
      </c>
      <c r="P533" s="40">
        <v>11.633333333333333</v>
      </c>
      <c r="Q533" s="40">
        <v>11.633333333333333</v>
      </c>
      <c r="R533" s="40">
        <v>11.633333333333333</v>
      </c>
      <c r="S533" s="40">
        <v>11.633333333333333</v>
      </c>
      <c r="T533" s="40">
        <v>11.633333333333333</v>
      </c>
      <c r="U533" s="40">
        <v>11.633333333333333</v>
      </c>
      <c r="V533" s="40">
        <v>11.633333333333333</v>
      </c>
      <c r="W533" s="40">
        <v>11.633333333333333</v>
      </c>
      <c r="X533" s="40">
        <v>11.633333333333333</v>
      </c>
      <c r="Y533" s="40">
        <v>11.633333333333333</v>
      </c>
      <c r="Z533" s="40">
        <v>11.633333333333333</v>
      </c>
      <c r="AA533" s="42">
        <f t="shared" si="947"/>
        <v>1209.8666666666666</v>
      </c>
      <c r="AB533" s="42">
        <v>186.13333333333344</v>
      </c>
      <c r="AC533" s="43">
        <f>+($D$533*10%)/12</f>
        <v>11.633333333333333</v>
      </c>
      <c r="AD533" s="43">
        <f t="shared" ref="AD533:AN533" si="953">+($D$533*10%)/12</f>
        <v>11.633333333333333</v>
      </c>
      <c r="AE533" s="43">
        <f t="shared" si="953"/>
        <v>11.633333333333333</v>
      </c>
      <c r="AF533" s="43">
        <f t="shared" si="953"/>
        <v>11.633333333333333</v>
      </c>
      <c r="AG533" s="43">
        <f t="shared" si="953"/>
        <v>11.633333333333333</v>
      </c>
      <c r="AH533" s="43">
        <f t="shared" si="953"/>
        <v>11.633333333333333</v>
      </c>
      <c r="AI533" s="43">
        <f t="shared" si="953"/>
        <v>11.633333333333333</v>
      </c>
      <c r="AJ533" s="43">
        <f t="shared" si="953"/>
        <v>11.633333333333333</v>
      </c>
      <c r="AK533" s="43">
        <f t="shared" si="953"/>
        <v>11.633333333333333</v>
      </c>
      <c r="AL533" s="43">
        <f t="shared" si="953"/>
        <v>11.633333333333333</v>
      </c>
      <c r="AM533" s="43">
        <f t="shared" si="953"/>
        <v>11.633333333333333</v>
      </c>
      <c r="AN533" s="43">
        <f t="shared" si="953"/>
        <v>11.633333333333333</v>
      </c>
      <c r="AO533" s="44">
        <f t="shared" si="949"/>
        <v>1349.4666666666665</v>
      </c>
      <c r="AP533" s="44">
        <f t="shared" si="950"/>
        <v>46.53333333333353</v>
      </c>
      <c r="AQ533" s="43">
        <f>+($D$533*10%)/12</f>
        <v>11.633333333333333</v>
      </c>
      <c r="AR533" s="43">
        <f t="shared" ref="AR533:AT533" si="954">+($D$533*10%)/12</f>
        <v>11.633333333333333</v>
      </c>
      <c r="AS533" s="43">
        <f t="shared" si="954"/>
        <v>11.633333333333333</v>
      </c>
      <c r="AT533" s="43">
        <f t="shared" si="954"/>
        <v>11.633333333333333</v>
      </c>
      <c r="AU533" s="134"/>
      <c r="AV533" s="134"/>
      <c r="AW533" s="134"/>
      <c r="AX533" s="134"/>
      <c r="AY533" s="134"/>
      <c r="AZ533" s="134"/>
      <c r="BA533" s="134"/>
      <c r="BB533" s="134"/>
      <c r="BC533" s="44">
        <f>+AO533+SUM(AQ533:BB533)</f>
        <v>1395.9999999999998</v>
      </c>
      <c r="BD533" s="146">
        <f t="shared" ref="BD533:BD560" si="955">+D533-BC533</f>
        <v>0</v>
      </c>
    </row>
    <row r="534" spans="1:56" outlineLevel="1" x14ac:dyDescent="0.25">
      <c r="A534" s="84">
        <v>39192</v>
      </c>
      <c r="B534" s="122" t="s">
        <v>737</v>
      </c>
      <c r="C534" s="35" t="s">
        <v>738</v>
      </c>
      <c r="D534" s="38">
        <v>5839</v>
      </c>
      <c r="E534" s="38"/>
      <c r="F534" s="38">
        <v>389.26666666666665</v>
      </c>
      <c r="G534" s="38">
        <v>973.16666666666663</v>
      </c>
      <c r="H534" s="38">
        <v>1557.0666666666666</v>
      </c>
      <c r="I534" s="38">
        <v>2140.9666666666667</v>
      </c>
      <c r="J534" s="38">
        <v>2724.8666666666668</v>
      </c>
      <c r="K534" s="38">
        <v>3308.7666666666669</v>
      </c>
      <c r="L534" s="38">
        <v>3892.666666666667</v>
      </c>
      <c r="M534" s="40">
        <v>4476.5666666666666</v>
      </c>
      <c r="N534" s="40">
        <v>1362.4333333333334</v>
      </c>
      <c r="O534" s="41">
        <v>48.658333333333331</v>
      </c>
      <c r="P534" s="40">
        <v>48.658333333333331</v>
      </c>
      <c r="Q534" s="40">
        <v>48.658333333333331</v>
      </c>
      <c r="R534" s="40">
        <v>48.658333333333331</v>
      </c>
      <c r="S534" s="40">
        <v>48.658333333333331</v>
      </c>
      <c r="T534" s="40">
        <v>48.658333333333331</v>
      </c>
      <c r="U534" s="40">
        <v>48.658333333333331</v>
      </c>
      <c r="V534" s="40">
        <v>48.658333333333331</v>
      </c>
      <c r="W534" s="40">
        <v>48.658333333333331</v>
      </c>
      <c r="X534" s="40">
        <v>48.658333333333331</v>
      </c>
      <c r="Y534" s="40">
        <v>48.658333333333331</v>
      </c>
      <c r="Z534" s="40">
        <v>48.658333333333331</v>
      </c>
      <c r="AA534" s="42">
        <f t="shared" si="947"/>
        <v>5060.4666666666662</v>
      </c>
      <c r="AB534" s="42">
        <v>778.53333333333376</v>
      </c>
      <c r="AC534" s="43">
        <f>+($D$534*10%)/12</f>
        <v>48.658333333333331</v>
      </c>
      <c r="AD534" s="43">
        <f t="shared" ref="AD534:AN534" si="956">+($D$534*10%)/12</f>
        <v>48.658333333333331</v>
      </c>
      <c r="AE534" s="43">
        <f t="shared" si="956"/>
        <v>48.658333333333331</v>
      </c>
      <c r="AF534" s="43">
        <f t="shared" si="956"/>
        <v>48.658333333333331</v>
      </c>
      <c r="AG534" s="43">
        <f t="shared" si="956"/>
        <v>48.658333333333331</v>
      </c>
      <c r="AH534" s="43">
        <f t="shared" si="956"/>
        <v>48.658333333333331</v>
      </c>
      <c r="AI534" s="43">
        <f t="shared" si="956"/>
        <v>48.658333333333331</v>
      </c>
      <c r="AJ534" s="43">
        <f t="shared" si="956"/>
        <v>48.658333333333331</v>
      </c>
      <c r="AK534" s="43">
        <f t="shared" si="956"/>
        <v>48.658333333333331</v>
      </c>
      <c r="AL534" s="43">
        <f t="shared" si="956"/>
        <v>48.658333333333331</v>
      </c>
      <c r="AM534" s="43">
        <f t="shared" si="956"/>
        <v>48.658333333333331</v>
      </c>
      <c r="AN534" s="43">
        <f t="shared" si="956"/>
        <v>48.658333333333331</v>
      </c>
      <c r="AO534" s="44">
        <f t="shared" si="949"/>
        <v>5644.3666666666659</v>
      </c>
      <c r="AP534" s="44">
        <f t="shared" si="950"/>
        <v>194.63333333333412</v>
      </c>
      <c r="AQ534" s="43">
        <f>+($D$534*10%)/12</f>
        <v>48.658333333333331</v>
      </c>
      <c r="AR534" s="43">
        <f t="shared" ref="AR534:AT534" si="957">+($D$534*10%)/12</f>
        <v>48.658333333333331</v>
      </c>
      <c r="AS534" s="43">
        <f t="shared" si="957"/>
        <v>48.658333333333331</v>
      </c>
      <c r="AT534" s="43">
        <f t="shared" si="957"/>
        <v>48.658333333333331</v>
      </c>
      <c r="AU534" s="43"/>
      <c r="AV534" s="43"/>
      <c r="AW534" s="43"/>
      <c r="AX534" s="134"/>
      <c r="AY534" s="134"/>
      <c r="AZ534" s="134"/>
      <c r="BA534" s="134"/>
      <c r="BB534" s="134"/>
      <c r="BC534" s="44">
        <f>+AO534+SUM(AQ534:BB534)</f>
        <v>5838.9999999999991</v>
      </c>
      <c r="BD534" s="146">
        <f t="shared" si="955"/>
        <v>0</v>
      </c>
    </row>
    <row r="535" spans="1:56" outlineLevel="1" x14ac:dyDescent="0.25">
      <c r="A535" s="84">
        <v>39200</v>
      </c>
      <c r="B535" s="122" t="s">
        <v>739</v>
      </c>
      <c r="C535" s="35" t="s">
        <v>740</v>
      </c>
      <c r="D535" s="38">
        <v>5378.27</v>
      </c>
      <c r="E535" s="38"/>
      <c r="F535" s="38">
        <v>358.55133333333339</v>
      </c>
      <c r="G535" s="38">
        <v>896.37833333333356</v>
      </c>
      <c r="H535" s="38">
        <v>1434.2053333333338</v>
      </c>
      <c r="I535" s="38">
        <v>1972.032333333334</v>
      </c>
      <c r="J535" s="38">
        <v>2509.8593333333342</v>
      </c>
      <c r="K535" s="38">
        <v>3047.6863333333345</v>
      </c>
      <c r="L535" s="38">
        <v>3585.5133333333347</v>
      </c>
      <c r="M535" s="40">
        <v>4123.3403333333345</v>
      </c>
      <c r="N535" s="40">
        <v>1254.929666666666</v>
      </c>
      <c r="O535" s="41">
        <v>44.818916666666674</v>
      </c>
      <c r="P535" s="40">
        <v>44.818916666666674</v>
      </c>
      <c r="Q535" s="40">
        <v>44.818916666666674</v>
      </c>
      <c r="R535" s="40">
        <v>44.818916666666674</v>
      </c>
      <c r="S535" s="40">
        <v>44.818916666666674</v>
      </c>
      <c r="T535" s="40">
        <v>44.818916666666674</v>
      </c>
      <c r="U535" s="40">
        <v>44.818916666666674</v>
      </c>
      <c r="V535" s="40">
        <v>44.818916666666674</v>
      </c>
      <c r="W535" s="40">
        <v>44.818916666666674</v>
      </c>
      <c r="X535" s="40">
        <v>44.818916666666674</v>
      </c>
      <c r="Y535" s="40">
        <v>44.818916666666674</v>
      </c>
      <c r="Z535" s="40">
        <v>44.818916666666674</v>
      </c>
      <c r="AA535" s="42">
        <f t="shared" si="947"/>
        <v>4661.1673333333347</v>
      </c>
      <c r="AB535" s="42">
        <v>717.10266666666575</v>
      </c>
      <c r="AC535" s="43">
        <f>+($D$535*10%)/12</f>
        <v>44.818916666666674</v>
      </c>
      <c r="AD535" s="43">
        <f t="shared" ref="AD535:AN535" si="958">+($D$535*10%)/12</f>
        <v>44.818916666666674</v>
      </c>
      <c r="AE535" s="43">
        <f t="shared" si="958"/>
        <v>44.818916666666674</v>
      </c>
      <c r="AF535" s="43">
        <f t="shared" si="958"/>
        <v>44.818916666666674</v>
      </c>
      <c r="AG535" s="43">
        <f t="shared" si="958"/>
        <v>44.818916666666674</v>
      </c>
      <c r="AH535" s="43">
        <f t="shared" si="958"/>
        <v>44.818916666666674</v>
      </c>
      <c r="AI535" s="43">
        <f t="shared" si="958"/>
        <v>44.818916666666674</v>
      </c>
      <c r="AJ535" s="43">
        <f t="shared" si="958"/>
        <v>44.818916666666674</v>
      </c>
      <c r="AK535" s="43">
        <f t="shared" si="958"/>
        <v>44.818916666666674</v>
      </c>
      <c r="AL535" s="43">
        <f t="shared" si="958"/>
        <v>44.818916666666674</v>
      </c>
      <c r="AM535" s="43">
        <f t="shared" si="958"/>
        <v>44.818916666666674</v>
      </c>
      <c r="AN535" s="43">
        <f t="shared" si="958"/>
        <v>44.818916666666674</v>
      </c>
      <c r="AO535" s="44">
        <f t="shared" si="949"/>
        <v>5198.9943333333349</v>
      </c>
      <c r="AP535" s="44">
        <f t="shared" si="950"/>
        <v>179.27566666666553</v>
      </c>
      <c r="AQ535" s="43">
        <f>+($D$535*10%)/12</f>
        <v>44.818916666666674</v>
      </c>
      <c r="AR535" s="43">
        <f t="shared" ref="AR535:AT535" si="959">+($D$535*10%)/12</f>
        <v>44.818916666666674</v>
      </c>
      <c r="AS535" s="43">
        <f t="shared" si="959"/>
        <v>44.818916666666674</v>
      </c>
      <c r="AT535" s="43">
        <f t="shared" si="959"/>
        <v>44.818916666666674</v>
      </c>
      <c r="AU535" s="134"/>
      <c r="AV535" s="134"/>
      <c r="AW535" s="134"/>
      <c r="AX535" s="134"/>
      <c r="AY535" s="134"/>
      <c r="AZ535" s="134"/>
      <c r="BA535" s="134"/>
      <c r="BB535" s="134"/>
      <c r="BC535" s="44">
        <f t="shared" ref="BC535:BC561" si="960">+AO535+SUM(AQ535:BB535)</f>
        <v>5378.2700000000013</v>
      </c>
      <c r="BD535" s="146">
        <f t="shared" si="955"/>
        <v>0</v>
      </c>
    </row>
    <row r="536" spans="1:56" outlineLevel="1" x14ac:dyDescent="0.25">
      <c r="A536" s="84">
        <v>39216</v>
      </c>
      <c r="B536" s="122" t="s">
        <v>741</v>
      </c>
      <c r="C536" s="35" t="s">
        <v>742</v>
      </c>
      <c r="D536" s="38">
        <v>1763.53</v>
      </c>
      <c r="E536" s="38"/>
      <c r="F536" s="38">
        <v>102.87258333333334</v>
      </c>
      <c r="G536" s="38">
        <v>279.22558333333336</v>
      </c>
      <c r="H536" s="38">
        <v>455.57858333333337</v>
      </c>
      <c r="I536" s="38">
        <v>631.93158333333338</v>
      </c>
      <c r="J536" s="38">
        <v>808.28458333333333</v>
      </c>
      <c r="K536" s="38">
        <v>984.6375833333334</v>
      </c>
      <c r="L536" s="38">
        <v>1160.9905833333335</v>
      </c>
      <c r="M536" s="40">
        <v>1337.3435833333335</v>
      </c>
      <c r="N536" s="40">
        <v>426.18641666666645</v>
      </c>
      <c r="O536" s="41">
        <v>14.696083333333334</v>
      </c>
      <c r="P536" s="40">
        <v>14.696083333333334</v>
      </c>
      <c r="Q536" s="40">
        <v>14.696083333333334</v>
      </c>
      <c r="R536" s="40">
        <v>14.696083333333334</v>
      </c>
      <c r="S536" s="40">
        <v>14.696083333333334</v>
      </c>
      <c r="T536" s="40">
        <v>14.696083333333334</v>
      </c>
      <c r="U536" s="40">
        <v>14.696083333333334</v>
      </c>
      <c r="V536" s="40">
        <v>14.696083333333334</v>
      </c>
      <c r="W536" s="40">
        <v>14.696083333333334</v>
      </c>
      <c r="X536" s="40">
        <v>14.696083333333334</v>
      </c>
      <c r="Y536" s="40">
        <v>14.696083333333334</v>
      </c>
      <c r="Z536" s="40">
        <v>14.696083333333334</v>
      </c>
      <c r="AA536" s="42">
        <f t="shared" si="947"/>
        <v>1513.6965833333334</v>
      </c>
      <c r="AB536" s="42">
        <v>249.83341666666661</v>
      </c>
      <c r="AC536" s="43">
        <f>+($D$536*10%)/12</f>
        <v>14.696083333333334</v>
      </c>
      <c r="AD536" s="43">
        <f t="shared" ref="AD536:AN536" si="961">+($D$536*10%)/12</f>
        <v>14.696083333333334</v>
      </c>
      <c r="AE536" s="43">
        <f t="shared" si="961"/>
        <v>14.696083333333334</v>
      </c>
      <c r="AF536" s="43">
        <f t="shared" si="961"/>
        <v>14.696083333333334</v>
      </c>
      <c r="AG536" s="43">
        <f t="shared" si="961"/>
        <v>14.696083333333334</v>
      </c>
      <c r="AH536" s="43">
        <f t="shared" si="961"/>
        <v>14.696083333333334</v>
      </c>
      <c r="AI536" s="43">
        <f t="shared" si="961"/>
        <v>14.696083333333334</v>
      </c>
      <c r="AJ536" s="43">
        <f t="shared" si="961"/>
        <v>14.696083333333334</v>
      </c>
      <c r="AK536" s="43">
        <f t="shared" si="961"/>
        <v>14.696083333333334</v>
      </c>
      <c r="AL536" s="43">
        <f t="shared" si="961"/>
        <v>14.696083333333334</v>
      </c>
      <c r="AM536" s="43">
        <f t="shared" si="961"/>
        <v>14.696083333333334</v>
      </c>
      <c r="AN536" s="43">
        <f t="shared" si="961"/>
        <v>14.696083333333334</v>
      </c>
      <c r="AO536" s="44">
        <f t="shared" si="949"/>
        <v>1690.0495833333334</v>
      </c>
      <c r="AP536" s="44">
        <f t="shared" si="950"/>
        <v>73.480416666666542</v>
      </c>
      <c r="AQ536" s="43">
        <f>+($D$536*10%)/12</f>
        <v>14.696083333333334</v>
      </c>
      <c r="AR536" s="43">
        <f t="shared" ref="AR536:AU536" si="962">+($D$536*10%)/12</f>
        <v>14.696083333333334</v>
      </c>
      <c r="AS536" s="43">
        <f t="shared" si="962"/>
        <v>14.696083333333334</v>
      </c>
      <c r="AT536" s="43">
        <f t="shared" si="962"/>
        <v>14.696083333333334</v>
      </c>
      <c r="AU536" s="43">
        <f t="shared" si="962"/>
        <v>14.696083333333334</v>
      </c>
      <c r="AV536" s="134"/>
      <c r="AW536" s="134"/>
      <c r="AX536" s="134"/>
      <c r="AY536" s="134"/>
      <c r="AZ536" s="134"/>
      <c r="BA536" s="134"/>
      <c r="BB536" s="134"/>
      <c r="BC536" s="44">
        <f t="shared" si="960"/>
        <v>1763.5300000000002</v>
      </c>
      <c r="BD536" s="146">
        <f t="shared" si="955"/>
        <v>0</v>
      </c>
    </row>
    <row r="537" spans="1:56" outlineLevel="1" x14ac:dyDescent="0.25">
      <c r="A537" s="84">
        <v>40245</v>
      </c>
      <c r="B537" s="122" t="s">
        <v>743</v>
      </c>
      <c r="C537" s="35" t="s">
        <v>744</v>
      </c>
      <c r="D537" s="38">
        <v>17685</v>
      </c>
      <c r="E537" s="38"/>
      <c r="F537" s="38"/>
      <c r="G537" s="38"/>
      <c r="H537" s="38"/>
      <c r="I537" s="38">
        <v>1326.375</v>
      </c>
      <c r="J537" s="38">
        <v>3094.875</v>
      </c>
      <c r="K537" s="38">
        <v>4863.375</v>
      </c>
      <c r="L537" s="38">
        <v>6631.875</v>
      </c>
      <c r="M537" s="40">
        <v>8400.375</v>
      </c>
      <c r="N537" s="40">
        <v>9284.625</v>
      </c>
      <c r="O537" s="41">
        <v>147.375</v>
      </c>
      <c r="P537" s="40">
        <v>147.375</v>
      </c>
      <c r="Q537" s="40">
        <v>147.375</v>
      </c>
      <c r="R537" s="40">
        <v>147.375</v>
      </c>
      <c r="S537" s="40">
        <v>147.375</v>
      </c>
      <c r="T537" s="40">
        <v>147.375</v>
      </c>
      <c r="U537" s="40">
        <v>147.375</v>
      </c>
      <c r="V537" s="40">
        <v>147.375</v>
      </c>
      <c r="W537" s="40">
        <v>147.375</v>
      </c>
      <c r="X537" s="40">
        <v>147.375</v>
      </c>
      <c r="Y537" s="40">
        <v>147.375</v>
      </c>
      <c r="Z537" s="40">
        <v>147.375</v>
      </c>
      <c r="AA537" s="42">
        <f t="shared" si="947"/>
        <v>10168.875</v>
      </c>
      <c r="AB537" s="42">
        <v>7516.125</v>
      </c>
      <c r="AC537" s="43">
        <f>+($D$537*10%)/12</f>
        <v>147.375</v>
      </c>
      <c r="AD537" s="43">
        <f t="shared" ref="AD537:AN537" si="963">+($D$537*10%)/12</f>
        <v>147.375</v>
      </c>
      <c r="AE537" s="43">
        <f t="shared" si="963"/>
        <v>147.375</v>
      </c>
      <c r="AF537" s="43">
        <f t="shared" si="963"/>
        <v>147.375</v>
      </c>
      <c r="AG537" s="43">
        <f t="shared" si="963"/>
        <v>147.375</v>
      </c>
      <c r="AH537" s="43">
        <f t="shared" si="963"/>
        <v>147.375</v>
      </c>
      <c r="AI537" s="43">
        <f t="shared" si="963"/>
        <v>147.375</v>
      </c>
      <c r="AJ537" s="43">
        <f t="shared" si="963"/>
        <v>147.375</v>
      </c>
      <c r="AK537" s="43">
        <f t="shared" si="963"/>
        <v>147.375</v>
      </c>
      <c r="AL537" s="43">
        <f t="shared" si="963"/>
        <v>147.375</v>
      </c>
      <c r="AM537" s="43">
        <f t="shared" si="963"/>
        <v>147.375</v>
      </c>
      <c r="AN537" s="43">
        <f t="shared" si="963"/>
        <v>147.375</v>
      </c>
      <c r="AO537" s="44">
        <f t="shared" si="949"/>
        <v>11937.375</v>
      </c>
      <c r="AP537" s="44">
        <f t="shared" si="950"/>
        <v>5747.625</v>
      </c>
      <c r="AQ537" s="43">
        <f>+($D$537*10%)/12</f>
        <v>147.375</v>
      </c>
      <c r="AR537" s="43">
        <f t="shared" ref="AR537:BB537" si="964">+($D$537*10%)/12</f>
        <v>147.375</v>
      </c>
      <c r="AS537" s="43">
        <f t="shared" si="964"/>
        <v>147.375</v>
      </c>
      <c r="AT537" s="43">
        <f t="shared" si="964"/>
        <v>147.375</v>
      </c>
      <c r="AU537" s="43">
        <f t="shared" si="964"/>
        <v>147.375</v>
      </c>
      <c r="AV537" s="43">
        <f t="shared" si="964"/>
        <v>147.375</v>
      </c>
      <c r="AW537" s="43">
        <f t="shared" si="964"/>
        <v>147.375</v>
      </c>
      <c r="AX537" s="43">
        <f t="shared" si="964"/>
        <v>147.375</v>
      </c>
      <c r="AY537" s="43">
        <f t="shared" si="964"/>
        <v>147.375</v>
      </c>
      <c r="AZ537" s="43">
        <f t="shared" si="964"/>
        <v>147.375</v>
      </c>
      <c r="BA537" s="43">
        <f t="shared" si="964"/>
        <v>147.375</v>
      </c>
      <c r="BB537" s="43">
        <f t="shared" si="964"/>
        <v>147.375</v>
      </c>
      <c r="BC537" s="44">
        <f t="shared" si="960"/>
        <v>13705.875</v>
      </c>
      <c r="BD537" s="146">
        <f t="shared" si="955"/>
        <v>3979.125</v>
      </c>
    </row>
    <row r="538" spans="1:56" outlineLevel="1" x14ac:dyDescent="0.25">
      <c r="A538" s="84">
        <v>40255</v>
      </c>
      <c r="B538" s="122" t="s">
        <v>745</v>
      </c>
      <c r="C538" s="35" t="s">
        <v>746</v>
      </c>
      <c r="D538" s="38">
        <v>3275.86</v>
      </c>
      <c r="E538" s="38"/>
      <c r="F538" s="38"/>
      <c r="G538" s="38"/>
      <c r="H538" s="38"/>
      <c r="I538" s="38">
        <v>245.68950000000001</v>
      </c>
      <c r="J538" s="38">
        <v>573.27549999999997</v>
      </c>
      <c r="K538" s="38">
        <v>900.86149999999998</v>
      </c>
      <c r="L538" s="38">
        <v>1228.4475</v>
      </c>
      <c r="M538" s="40">
        <v>1556.0335</v>
      </c>
      <c r="N538" s="40">
        <v>1719.8265000000001</v>
      </c>
      <c r="O538" s="41">
        <v>27.298833333333334</v>
      </c>
      <c r="P538" s="40">
        <v>27.298833333333334</v>
      </c>
      <c r="Q538" s="40">
        <v>27.298833333333334</v>
      </c>
      <c r="R538" s="40">
        <v>27.298833333333334</v>
      </c>
      <c r="S538" s="40">
        <v>27.298833333333334</v>
      </c>
      <c r="T538" s="40">
        <v>27.298833333333334</v>
      </c>
      <c r="U538" s="40">
        <v>27.298833333333334</v>
      </c>
      <c r="V538" s="40">
        <v>27.298833333333334</v>
      </c>
      <c r="W538" s="40">
        <v>27.298833333333334</v>
      </c>
      <c r="X538" s="40">
        <v>27.298833333333334</v>
      </c>
      <c r="Y538" s="40">
        <v>27.298833333333334</v>
      </c>
      <c r="Z538" s="40">
        <v>27.298833333333334</v>
      </c>
      <c r="AA538" s="42">
        <f t="shared" si="947"/>
        <v>1883.6195</v>
      </c>
      <c r="AB538" s="42">
        <v>1392.2405000000001</v>
      </c>
      <c r="AC538" s="43">
        <f>+($D$538*10%)/12</f>
        <v>27.298833333333334</v>
      </c>
      <c r="AD538" s="43">
        <f t="shared" ref="AD538:AN538" si="965">+($D$538*10%)/12</f>
        <v>27.298833333333334</v>
      </c>
      <c r="AE538" s="43">
        <f t="shared" si="965"/>
        <v>27.298833333333334</v>
      </c>
      <c r="AF538" s="43">
        <f t="shared" si="965"/>
        <v>27.298833333333334</v>
      </c>
      <c r="AG538" s="43">
        <f t="shared" si="965"/>
        <v>27.298833333333334</v>
      </c>
      <c r="AH538" s="43">
        <f t="shared" si="965"/>
        <v>27.298833333333334</v>
      </c>
      <c r="AI538" s="43">
        <f t="shared" si="965"/>
        <v>27.298833333333334</v>
      </c>
      <c r="AJ538" s="43">
        <f t="shared" si="965"/>
        <v>27.298833333333334</v>
      </c>
      <c r="AK538" s="43">
        <f t="shared" si="965"/>
        <v>27.298833333333334</v>
      </c>
      <c r="AL538" s="43">
        <f t="shared" si="965"/>
        <v>27.298833333333334</v>
      </c>
      <c r="AM538" s="43">
        <f t="shared" si="965"/>
        <v>27.298833333333334</v>
      </c>
      <c r="AN538" s="43">
        <f t="shared" si="965"/>
        <v>27.298833333333334</v>
      </c>
      <c r="AO538" s="44">
        <f t="shared" si="949"/>
        <v>2211.2055</v>
      </c>
      <c r="AP538" s="44">
        <f t="shared" si="950"/>
        <v>1064.6545000000001</v>
      </c>
      <c r="AQ538" s="43">
        <f>+($D$538*10%)/12</f>
        <v>27.298833333333334</v>
      </c>
      <c r="AR538" s="43">
        <f t="shared" ref="AR538:BB538" si="966">+($D$538*10%)/12</f>
        <v>27.298833333333334</v>
      </c>
      <c r="AS538" s="43">
        <f t="shared" si="966"/>
        <v>27.298833333333334</v>
      </c>
      <c r="AT538" s="43">
        <f t="shared" si="966"/>
        <v>27.298833333333334</v>
      </c>
      <c r="AU538" s="43">
        <f t="shared" si="966"/>
        <v>27.298833333333334</v>
      </c>
      <c r="AV538" s="43">
        <f t="shared" si="966"/>
        <v>27.298833333333334</v>
      </c>
      <c r="AW538" s="43">
        <f t="shared" si="966"/>
        <v>27.298833333333334</v>
      </c>
      <c r="AX538" s="43">
        <f t="shared" si="966"/>
        <v>27.298833333333334</v>
      </c>
      <c r="AY538" s="43">
        <f t="shared" si="966"/>
        <v>27.298833333333334</v>
      </c>
      <c r="AZ538" s="43">
        <f t="shared" si="966"/>
        <v>27.298833333333334</v>
      </c>
      <c r="BA538" s="43">
        <f t="shared" si="966"/>
        <v>27.298833333333334</v>
      </c>
      <c r="BB538" s="43">
        <f t="shared" si="966"/>
        <v>27.298833333333334</v>
      </c>
      <c r="BC538" s="44">
        <f t="shared" si="960"/>
        <v>2538.7915000000003</v>
      </c>
      <c r="BD538" s="146">
        <f t="shared" si="955"/>
        <v>737.06849999999986</v>
      </c>
    </row>
    <row r="539" spans="1:56" outlineLevel="1" x14ac:dyDescent="0.25">
      <c r="A539" s="84">
        <v>40297</v>
      </c>
      <c r="B539" s="122" t="s">
        <v>747</v>
      </c>
      <c r="C539" s="35" t="s">
        <v>748</v>
      </c>
      <c r="D539" s="38">
        <v>24168.560000000001</v>
      </c>
      <c r="E539" s="38"/>
      <c r="F539" s="38"/>
      <c r="G539" s="38"/>
      <c r="H539" s="38"/>
      <c r="I539" s="38">
        <v>1611.2373333333335</v>
      </c>
      <c r="J539" s="38">
        <v>4028.0933333333337</v>
      </c>
      <c r="K539" s="38">
        <v>6444.9493333333339</v>
      </c>
      <c r="L539" s="38">
        <v>8861.8053333333337</v>
      </c>
      <c r="M539" s="40">
        <v>11278.661333333333</v>
      </c>
      <c r="N539" s="40">
        <v>12889.898666666668</v>
      </c>
      <c r="O539" s="41">
        <v>201.40466666666669</v>
      </c>
      <c r="P539" s="40">
        <v>201.40466666666669</v>
      </c>
      <c r="Q539" s="40">
        <v>201.40466666666669</v>
      </c>
      <c r="R539" s="40">
        <v>201.40466666666669</v>
      </c>
      <c r="S539" s="40">
        <v>201.40466666666669</v>
      </c>
      <c r="T539" s="40">
        <v>201.40466666666669</v>
      </c>
      <c r="U539" s="40">
        <v>201.40466666666669</v>
      </c>
      <c r="V539" s="40">
        <v>201.40466666666669</v>
      </c>
      <c r="W539" s="40">
        <v>201.40466666666669</v>
      </c>
      <c r="X539" s="40">
        <v>201.40466666666669</v>
      </c>
      <c r="Y539" s="40">
        <v>201.40466666666669</v>
      </c>
      <c r="Z539" s="40">
        <v>201.40466666666669</v>
      </c>
      <c r="AA539" s="42">
        <f t="shared" si="947"/>
        <v>13695.517333333333</v>
      </c>
      <c r="AB539" s="42">
        <v>10473.042666666668</v>
      </c>
      <c r="AC539" s="43">
        <f>+($D$539*10%)/12</f>
        <v>201.40466666666669</v>
      </c>
      <c r="AD539" s="43">
        <f t="shared" ref="AD539:AN539" si="967">+($D$539*10%)/12</f>
        <v>201.40466666666669</v>
      </c>
      <c r="AE539" s="43">
        <f t="shared" si="967"/>
        <v>201.40466666666669</v>
      </c>
      <c r="AF539" s="43">
        <f t="shared" si="967"/>
        <v>201.40466666666669</v>
      </c>
      <c r="AG539" s="43">
        <f t="shared" si="967"/>
        <v>201.40466666666669</v>
      </c>
      <c r="AH539" s="43">
        <f t="shared" si="967"/>
        <v>201.40466666666669</v>
      </c>
      <c r="AI539" s="43">
        <f t="shared" si="967"/>
        <v>201.40466666666669</v>
      </c>
      <c r="AJ539" s="43">
        <f t="shared" si="967"/>
        <v>201.40466666666669</v>
      </c>
      <c r="AK539" s="43">
        <f t="shared" si="967"/>
        <v>201.40466666666669</v>
      </c>
      <c r="AL539" s="43">
        <f t="shared" si="967"/>
        <v>201.40466666666669</v>
      </c>
      <c r="AM539" s="43">
        <f t="shared" si="967"/>
        <v>201.40466666666669</v>
      </c>
      <c r="AN539" s="43">
        <f t="shared" si="967"/>
        <v>201.40466666666669</v>
      </c>
      <c r="AO539" s="44">
        <f t="shared" si="949"/>
        <v>16112.373333333333</v>
      </c>
      <c r="AP539" s="44">
        <f t="shared" si="950"/>
        <v>8056.1866666666683</v>
      </c>
      <c r="AQ539" s="43">
        <f>+($D$539*10%)/12</f>
        <v>201.40466666666669</v>
      </c>
      <c r="AR539" s="43">
        <f t="shared" ref="AR539:BB539" si="968">+($D$539*10%)/12</f>
        <v>201.40466666666669</v>
      </c>
      <c r="AS539" s="43">
        <f t="shared" si="968"/>
        <v>201.40466666666669</v>
      </c>
      <c r="AT539" s="43">
        <f t="shared" si="968"/>
        <v>201.40466666666669</v>
      </c>
      <c r="AU539" s="43">
        <f t="shared" si="968"/>
        <v>201.40466666666669</v>
      </c>
      <c r="AV539" s="43">
        <f t="shared" si="968"/>
        <v>201.40466666666669</v>
      </c>
      <c r="AW539" s="43">
        <f t="shared" si="968"/>
        <v>201.40466666666669</v>
      </c>
      <c r="AX539" s="43">
        <f t="shared" si="968"/>
        <v>201.40466666666669</v>
      </c>
      <c r="AY539" s="43">
        <f t="shared" si="968"/>
        <v>201.40466666666669</v>
      </c>
      <c r="AZ539" s="43">
        <f t="shared" si="968"/>
        <v>201.40466666666669</v>
      </c>
      <c r="BA539" s="43">
        <f t="shared" si="968"/>
        <v>201.40466666666669</v>
      </c>
      <c r="BB539" s="43">
        <f t="shared" si="968"/>
        <v>201.40466666666669</v>
      </c>
      <c r="BC539" s="44">
        <f t="shared" si="960"/>
        <v>18529.229333333333</v>
      </c>
      <c r="BD539" s="146">
        <f t="shared" si="955"/>
        <v>5639.3306666666685</v>
      </c>
    </row>
    <row r="540" spans="1:56" outlineLevel="1" x14ac:dyDescent="0.25">
      <c r="A540" s="84">
        <v>40297</v>
      </c>
      <c r="B540" s="122" t="s">
        <v>749</v>
      </c>
      <c r="C540" s="35" t="s">
        <v>750</v>
      </c>
      <c r="D540" s="38">
        <v>23606.7</v>
      </c>
      <c r="E540" s="38"/>
      <c r="F540" s="38"/>
      <c r="G540" s="38"/>
      <c r="H540" s="38"/>
      <c r="I540" s="38">
        <v>1573.78</v>
      </c>
      <c r="J540" s="38">
        <v>3934.45</v>
      </c>
      <c r="K540" s="38">
        <v>6295.12</v>
      </c>
      <c r="L540" s="38">
        <v>8655.7900000000009</v>
      </c>
      <c r="M540" s="40">
        <v>11016.460000000001</v>
      </c>
      <c r="N540" s="40">
        <v>12590.24</v>
      </c>
      <c r="O540" s="41">
        <v>196.7225</v>
      </c>
      <c r="P540" s="40">
        <v>196.7225</v>
      </c>
      <c r="Q540" s="40">
        <v>196.7225</v>
      </c>
      <c r="R540" s="40">
        <v>196.7225</v>
      </c>
      <c r="S540" s="40">
        <v>196.7225</v>
      </c>
      <c r="T540" s="40">
        <v>196.7225</v>
      </c>
      <c r="U540" s="40">
        <v>196.7225</v>
      </c>
      <c r="V540" s="40">
        <v>196.7225</v>
      </c>
      <c r="W540" s="40">
        <v>196.7225</v>
      </c>
      <c r="X540" s="40">
        <v>196.7225</v>
      </c>
      <c r="Y540" s="40">
        <v>196.7225</v>
      </c>
      <c r="Z540" s="40">
        <v>196.7225</v>
      </c>
      <c r="AA540" s="42">
        <f t="shared" si="947"/>
        <v>13377.130000000001</v>
      </c>
      <c r="AB540" s="42">
        <v>10229.57</v>
      </c>
      <c r="AC540" s="43">
        <f>+($D$540*10%)/12</f>
        <v>196.7225</v>
      </c>
      <c r="AD540" s="43">
        <f t="shared" ref="AD540:AN540" si="969">+($D$540*10%)/12</f>
        <v>196.7225</v>
      </c>
      <c r="AE540" s="43">
        <f t="shared" si="969"/>
        <v>196.7225</v>
      </c>
      <c r="AF540" s="43">
        <f t="shared" si="969"/>
        <v>196.7225</v>
      </c>
      <c r="AG540" s="43">
        <f t="shared" si="969"/>
        <v>196.7225</v>
      </c>
      <c r="AH540" s="43">
        <f t="shared" si="969"/>
        <v>196.7225</v>
      </c>
      <c r="AI540" s="43">
        <f t="shared" si="969"/>
        <v>196.7225</v>
      </c>
      <c r="AJ540" s="43">
        <f t="shared" si="969"/>
        <v>196.7225</v>
      </c>
      <c r="AK540" s="43">
        <f t="shared" si="969"/>
        <v>196.7225</v>
      </c>
      <c r="AL540" s="43">
        <f t="shared" si="969"/>
        <v>196.7225</v>
      </c>
      <c r="AM540" s="43">
        <f t="shared" si="969"/>
        <v>196.7225</v>
      </c>
      <c r="AN540" s="43">
        <f t="shared" si="969"/>
        <v>196.7225</v>
      </c>
      <c r="AO540" s="44">
        <f t="shared" si="949"/>
        <v>15737.800000000001</v>
      </c>
      <c r="AP540" s="44">
        <f t="shared" si="950"/>
        <v>7868.9</v>
      </c>
      <c r="AQ540" s="43">
        <f>+($D$540*10%)/12</f>
        <v>196.7225</v>
      </c>
      <c r="AR540" s="43">
        <f t="shared" ref="AR540:BB540" si="970">+($D$540*10%)/12</f>
        <v>196.7225</v>
      </c>
      <c r="AS540" s="43">
        <f t="shared" si="970"/>
        <v>196.7225</v>
      </c>
      <c r="AT540" s="43">
        <f t="shared" si="970"/>
        <v>196.7225</v>
      </c>
      <c r="AU540" s="43">
        <f t="shared" si="970"/>
        <v>196.7225</v>
      </c>
      <c r="AV540" s="43">
        <f t="shared" si="970"/>
        <v>196.7225</v>
      </c>
      <c r="AW540" s="43">
        <f t="shared" si="970"/>
        <v>196.7225</v>
      </c>
      <c r="AX540" s="43">
        <f t="shared" si="970"/>
        <v>196.7225</v>
      </c>
      <c r="AY540" s="43">
        <f t="shared" si="970"/>
        <v>196.7225</v>
      </c>
      <c r="AZ540" s="43">
        <f t="shared" si="970"/>
        <v>196.7225</v>
      </c>
      <c r="BA540" s="43">
        <f t="shared" si="970"/>
        <v>196.7225</v>
      </c>
      <c r="BB540" s="43">
        <f t="shared" si="970"/>
        <v>196.7225</v>
      </c>
      <c r="BC540" s="44">
        <f t="shared" si="960"/>
        <v>18098.47</v>
      </c>
      <c r="BD540" s="146">
        <f t="shared" si="955"/>
        <v>5508.23</v>
      </c>
    </row>
    <row r="541" spans="1:56" outlineLevel="1" x14ac:dyDescent="0.25">
      <c r="A541" s="84">
        <v>40633</v>
      </c>
      <c r="B541" s="122" t="s">
        <v>751</v>
      </c>
      <c r="C541" s="35" t="s">
        <v>752</v>
      </c>
      <c r="D541" s="38">
        <v>1070</v>
      </c>
      <c r="E541" s="38"/>
      <c r="F541" s="38"/>
      <c r="G541" s="38"/>
      <c r="H541" s="38"/>
      <c r="I541" s="38"/>
      <c r="J541" s="38">
        <v>80.25</v>
      </c>
      <c r="K541" s="38">
        <v>187.25</v>
      </c>
      <c r="L541" s="38">
        <v>294.25</v>
      </c>
      <c r="M541" s="40">
        <v>401.25</v>
      </c>
      <c r="N541" s="40">
        <v>668.75</v>
      </c>
      <c r="O541" s="41">
        <v>8.9166666666666661</v>
      </c>
      <c r="P541" s="40">
        <v>8.9166666666666661</v>
      </c>
      <c r="Q541" s="40">
        <v>8.9166666666666661</v>
      </c>
      <c r="R541" s="40">
        <v>8.9166666666666661</v>
      </c>
      <c r="S541" s="40">
        <v>8.9166666666666661</v>
      </c>
      <c r="T541" s="40">
        <v>8.9166666666666661</v>
      </c>
      <c r="U541" s="40">
        <v>8.9166666666666661</v>
      </c>
      <c r="V541" s="40">
        <v>8.9166666666666661</v>
      </c>
      <c r="W541" s="40">
        <v>8.9166666666666661</v>
      </c>
      <c r="X541" s="40">
        <v>8.9166666666666661</v>
      </c>
      <c r="Y541" s="40">
        <v>8.9166666666666661</v>
      </c>
      <c r="Z541" s="40">
        <v>8.9166666666666661</v>
      </c>
      <c r="AA541" s="42">
        <f t="shared" si="947"/>
        <v>508.25</v>
      </c>
      <c r="AB541" s="42">
        <v>561.75</v>
      </c>
      <c r="AC541" s="43">
        <f>+($D$541*10%)/12</f>
        <v>8.9166666666666661</v>
      </c>
      <c r="AD541" s="43">
        <f t="shared" ref="AD541:AN541" si="971">+($D$541*10%)/12</f>
        <v>8.9166666666666661</v>
      </c>
      <c r="AE541" s="43">
        <f t="shared" si="971"/>
        <v>8.9166666666666661</v>
      </c>
      <c r="AF541" s="43">
        <f t="shared" si="971"/>
        <v>8.9166666666666661</v>
      </c>
      <c r="AG541" s="43">
        <f t="shared" si="971"/>
        <v>8.9166666666666661</v>
      </c>
      <c r="AH541" s="43">
        <f t="shared" si="971"/>
        <v>8.9166666666666661</v>
      </c>
      <c r="AI541" s="43">
        <f t="shared" si="971"/>
        <v>8.9166666666666661</v>
      </c>
      <c r="AJ541" s="43">
        <f t="shared" si="971"/>
        <v>8.9166666666666661</v>
      </c>
      <c r="AK541" s="43">
        <f t="shared" si="971"/>
        <v>8.9166666666666661</v>
      </c>
      <c r="AL541" s="43">
        <f t="shared" si="971"/>
        <v>8.9166666666666661</v>
      </c>
      <c r="AM541" s="43">
        <f t="shared" si="971"/>
        <v>8.9166666666666661</v>
      </c>
      <c r="AN541" s="43">
        <f t="shared" si="971"/>
        <v>8.9166666666666661</v>
      </c>
      <c r="AO541" s="44">
        <f t="shared" si="949"/>
        <v>615.25</v>
      </c>
      <c r="AP541" s="44">
        <f t="shared" si="950"/>
        <v>454.75</v>
      </c>
      <c r="AQ541" s="43">
        <f>+($D$541*10%)/12</f>
        <v>8.9166666666666661</v>
      </c>
      <c r="AR541" s="43">
        <f t="shared" ref="AR541:BB541" si="972">+($D$541*10%)/12</f>
        <v>8.9166666666666661</v>
      </c>
      <c r="AS541" s="43">
        <f t="shared" si="972"/>
        <v>8.9166666666666661</v>
      </c>
      <c r="AT541" s="43">
        <f t="shared" si="972"/>
        <v>8.9166666666666661</v>
      </c>
      <c r="AU541" s="43">
        <f t="shared" si="972"/>
        <v>8.9166666666666661</v>
      </c>
      <c r="AV541" s="43">
        <f t="shared" si="972"/>
        <v>8.9166666666666661</v>
      </c>
      <c r="AW541" s="43">
        <f t="shared" si="972"/>
        <v>8.9166666666666661</v>
      </c>
      <c r="AX541" s="43">
        <f t="shared" si="972"/>
        <v>8.9166666666666661</v>
      </c>
      <c r="AY541" s="43">
        <f t="shared" si="972"/>
        <v>8.9166666666666661</v>
      </c>
      <c r="AZ541" s="43">
        <f t="shared" si="972"/>
        <v>8.9166666666666661</v>
      </c>
      <c r="BA541" s="43">
        <f t="shared" si="972"/>
        <v>8.9166666666666661</v>
      </c>
      <c r="BB541" s="43">
        <f t="shared" si="972"/>
        <v>8.9166666666666661</v>
      </c>
      <c r="BC541" s="44">
        <f t="shared" si="960"/>
        <v>722.25</v>
      </c>
      <c r="BD541" s="146">
        <f t="shared" si="955"/>
        <v>347.75</v>
      </c>
    </row>
    <row r="542" spans="1:56" outlineLevel="1" x14ac:dyDescent="0.25">
      <c r="A542" s="84">
        <v>40785</v>
      </c>
      <c r="B542" s="122" t="s">
        <v>753</v>
      </c>
      <c r="C542" s="35" t="s">
        <v>754</v>
      </c>
      <c r="D542" s="38">
        <v>1376.26</v>
      </c>
      <c r="E542" s="38"/>
      <c r="F542" s="38"/>
      <c r="G542" s="38"/>
      <c r="H542" s="38"/>
      <c r="I542" s="38"/>
      <c r="J542" s="38">
        <v>45.875333333333337</v>
      </c>
      <c r="K542" s="38">
        <v>183.50133333333335</v>
      </c>
      <c r="L542" s="38">
        <v>321.12733333333335</v>
      </c>
      <c r="M542" s="40">
        <v>458.75333333333333</v>
      </c>
      <c r="N542" s="40">
        <v>917.50666666666666</v>
      </c>
      <c r="O542" s="41">
        <v>11.468833333333334</v>
      </c>
      <c r="P542" s="40">
        <v>11.468833333333334</v>
      </c>
      <c r="Q542" s="40">
        <v>11.468833333333334</v>
      </c>
      <c r="R542" s="40">
        <v>11.468833333333334</v>
      </c>
      <c r="S542" s="40">
        <v>11.468833333333334</v>
      </c>
      <c r="T542" s="40">
        <v>11.468833333333334</v>
      </c>
      <c r="U542" s="40">
        <v>11.468833333333334</v>
      </c>
      <c r="V542" s="40">
        <v>11.468833333333334</v>
      </c>
      <c r="W542" s="40">
        <v>11.468833333333334</v>
      </c>
      <c r="X542" s="40">
        <v>11.468833333333334</v>
      </c>
      <c r="Y542" s="40">
        <v>11.468833333333334</v>
      </c>
      <c r="Z542" s="40">
        <v>11.468833333333334</v>
      </c>
      <c r="AA542" s="42">
        <f t="shared" si="947"/>
        <v>596.37933333333331</v>
      </c>
      <c r="AB542" s="42">
        <v>779.88066666666668</v>
      </c>
      <c r="AC542" s="43">
        <f>+($D$542*10%)/12</f>
        <v>11.468833333333334</v>
      </c>
      <c r="AD542" s="43">
        <f t="shared" ref="AD542:AN542" si="973">+($D$542*10%)/12</f>
        <v>11.468833333333334</v>
      </c>
      <c r="AE542" s="43">
        <f t="shared" si="973"/>
        <v>11.468833333333334</v>
      </c>
      <c r="AF542" s="43">
        <f t="shared" si="973"/>
        <v>11.468833333333334</v>
      </c>
      <c r="AG542" s="43">
        <f t="shared" si="973"/>
        <v>11.468833333333334</v>
      </c>
      <c r="AH542" s="43">
        <f t="shared" si="973"/>
        <v>11.468833333333334</v>
      </c>
      <c r="AI542" s="43">
        <f t="shared" si="973"/>
        <v>11.468833333333334</v>
      </c>
      <c r="AJ542" s="43">
        <f t="shared" si="973"/>
        <v>11.468833333333334</v>
      </c>
      <c r="AK542" s="43">
        <f t="shared" si="973"/>
        <v>11.468833333333334</v>
      </c>
      <c r="AL542" s="43">
        <f t="shared" si="973"/>
        <v>11.468833333333334</v>
      </c>
      <c r="AM542" s="43">
        <f t="shared" si="973"/>
        <v>11.468833333333334</v>
      </c>
      <c r="AN542" s="43">
        <f t="shared" si="973"/>
        <v>11.468833333333334</v>
      </c>
      <c r="AO542" s="44">
        <f t="shared" si="949"/>
        <v>734.00533333333328</v>
      </c>
      <c r="AP542" s="44">
        <f t="shared" si="950"/>
        <v>642.25466666666671</v>
      </c>
      <c r="AQ542" s="43">
        <f>+($D$542*10%)/12</f>
        <v>11.468833333333334</v>
      </c>
      <c r="AR542" s="43">
        <f t="shared" ref="AR542:BB542" si="974">+($D$542*10%)/12</f>
        <v>11.468833333333334</v>
      </c>
      <c r="AS542" s="43">
        <f t="shared" si="974"/>
        <v>11.468833333333334</v>
      </c>
      <c r="AT542" s="43">
        <f t="shared" si="974"/>
        <v>11.468833333333334</v>
      </c>
      <c r="AU542" s="43">
        <f t="shared" si="974"/>
        <v>11.468833333333334</v>
      </c>
      <c r="AV542" s="43">
        <f t="shared" si="974"/>
        <v>11.468833333333334</v>
      </c>
      <c r="AW542" s="43">
        <f t="shared" si="974"/>
        <v>11.468833333333334</v>
      </c>
      <c r="AX542" s="43">
        <f t="shared" si="974"/>
        <v>11.468833333333334</v>
      </c>
      <c r="AY542" s="43">
        <f t="shared" si="974"/>
        <v>11.468833333333334</v>
      </c>
      <c r="AZ542" s="43">
        <f t="shared" si="974"/>
        <v>11.468833333333334</v>
      </c>
      <c r="BA542" s="43">
        <f t="shared" si="974"/>
        <v>11.468833333333334</v>
      </c>
      <c r="BB542" s="43">
        <f t="shared" si="974"/>
        <v>11.468833333333334</v>
      </c>
      <c r="BC542" s="44">
        <f t="shared" si="960"/>
        <v>871.63133333333326</v>
      </c>
      <c r="BD542" s="146">
        <f t="shared" si="955"/>
        <v>504.62866666666673</v>
      </c>
    </row>
    <row r="543" spans="1:56" outlineLevel="1" x14ac:dyDescent="0.25">
      <c r="A543" s="84">
        <v>40785</v>
      </c>
      <c r="B543" s="122" t="s">
        <v>755</v>
      </c>
      <c r="C543" s="35" t="s">
        <v>756</v>
      </c>
      <c r="D543" s="38">
        <v>62981</v>
      </c>
      <c r="E543" s="38"/>
      <c r="F543" s="38"/>
      <c r="G543" s="38"/>
      <c r="H543" s="38"/>
      <c r="I543" s="38"/>
      <c r="J543" s="38">
        <v>2099.3666666666668</v>
      </c>
      <c r="K543" s="38">
        <v>8397.4666666666672</v>
      </c>
      <c r="L543" s="38">
        <v>14695.566666666668</v>
      </c>
      <c r="M543" s="40">
        <v>20993.666666666668</v>
      </c>
      <c r="N543" s="40">
        <v>41987.333333333328</v>
      </c>
      <c r="O543" s="41">
        <v>524.8416666666667</v>
      </c>
      <c r="P543" s="40">
        <v>524.8416666666667</v>
      </c>
      <c r="Q543" s="40">
        <v>524.8416666666667</v>
      </c>
      <c r="R543" s="40">
        <v>524.8416666666667</v>
      </c>
      <c r="S543" s="40">
        <v>524.8416666666667</v>
      </c>
      <c r="T543" s="40">
        <v>524.8416666666667</v>
      </c>
      <c r="U543" s="40">
        <v>524.8416666666667</v>
      </c>
      <c r="V543" s="40">
        <v>524.8416666666667</v>
      </c>
      <c r="W543" s="40">
        <v>524.8416666666667</v>
      </c>
      <c r="X543" s="40">
        <v>524.8416666666667</v>
      </c>
      <c r="Y543" s="40">
        <v>524.8416666666667</v>
      </c>
      <c r="Z543" s="40">
        <v>524.8416666666667</v>
      </c>
      <c r="AA543" s="42">
        <f t="shared" si="947"/>
        <v>27291.76666666667</v>
      </c>
      <c r="AB543" s="42">
        <v>35689.23333333333</v>
      </c>
      <c r="AC543" s="43">
        <f>+($D$543*10%)/12</f>
        <v>524.8416666666667</v>
      </c>
      <c r="AD543" s="43">
        <f t="shared" ref="AD543:AN543" si="975">+($D$543*10%)/12</f>
        <v>524.8416666666667</v>
      </c>
      <c r="AE543" s="43">
        <f t="shared" si="975"/>
        <v>524.8416666666667</v>
      </c>
      <c r="AF543" s="43">
        <f t="shared" si="975"/>
        <v>524.8416666666667</v>
      </c>
      <c r="AG543" s="43">
        <f t="shared" si="975"/>
        <v>524.8416666666667</v>
      </c>
      <c r="AH543" s="43">
        <f t="shared" si="975"/>
        <v>524.8416666666667</v>
      </c>
      <c r="AI543" s="43">
        <f t="shared" si="975"/>
        <v>524.8416666666667</v>
      </c>
      <c r="AJ543" s="43">
        <f t="shared" si="975"/>
        <v>524.8416666666667</v>
      </c>
      <c r="AK543" s="43">
        <f t="shared" si="975"/>
        <v>524.8416666666667</v>
      </c>
      <c r="AL543" s="43">
        <f t="shared" si="975"/>
        <v>524.8416666666667</v>
      </c>
      <c r="AM543" s="43">
        <f t="shared" si="975"/>
        <v>524.8416666666667</v>
      </c>
      <c r="AN543" s="43">
        <f t="shared" si="975"/>
        <v>524.8416666666667</v>
      </c>
      <c r="AO543" s="44">
        <f t="shared" si="949"/>
        <v>33589.866666666669</v>
      </c>
      <c r="AP543" s="44">
        <f t="shared" si="950"/>
        <v>29391.133333333331</v>
      </c>
      <c r="AQ543" s="43">
        <f>+($D$543*10%)/12</f>
        <v>524.8416666666667</v>
      </c>
      <c r="AR543" s="43">
        <f t="shared" ref="AR543:BB543" si="976">+($D$543*10%)/12</f>
        <v>524.8416666666667</v>
      </c>
      <c r="AS543" s="43">
        <f t="shared" si="976"/>
        <v>524.8416666666667</v>
      </c>
      <c r="AT543" s="43">
        <f t="shared" si="976"/>
        <v>524.8416666666667</v>
      </c>
      <c r="AU543" s="43">
        <f t="shared" si="976"/>
        <v>524.8416666666667</v>
      </c>
      <c r="AV543" s="43">
        <f t="shared" si="976"/>
        <v>524.8416666666667</v>
      </c>
      <c r="AW543" s="43">
        <f t="shared" si="976"/>
        <v>524.8416666666667</v>
      </c>
      <c r="AX543" s="43">
        <f t="shared" si="976"/>
        <v>524.8416666666667</v>
      </c>
      <c r="AY543" s="43">
        <f t="shared" si="976"/>
        <v>524.8416666666667</v>
      </c>
      <c r="AZ543" s="43">
        <f t="shared" si="976"/>
        <v>524.8416666666667</v>
      </c>
      <c r="BA543" s="43">
        <f t="shared" si="976"/>
        <v>524.8416666666667</v>
      </c>
      <c r="BB543" s="43">
        <f t="shared" si="976"/>
        <v>524.8416666666667</v>
      </c>
      <c r="BC543" s="44">
        <f t="shared" si="960"/>
        <v>39887.966666666674</v>
      </c>
      <c r="BD543" s="146">
        <f t="shared" si="955"/>
        <v>23093.033333333326</v>
      </c>
    </row>
    <row r="544" spans="1:56" outlineLevel="1" x14ac:dyDescent="0.25">
      <c r="A544" s="84">
        <v>40885</v>
      </c>
      <c r="B544" s="122" t="s">
        <v>757</v>
      </c>
      <c r="C544" s="35" t="s">
        <v>758</v>
      </c>
      <c r="D544" s="38">
        <v>18732.47</v>
      </c>
      <c r="E544" s="38"/>
      <c r="F544" s="38"/>
      <c r="G544" s="38"/>
      <c r="H544" s="38"/>
      <c r="I544" s="38"/>
      <c r="J544" s="38"/>
      <c r="K544" s="38">
        <v>1873.25</v>
      </c>
      <c r="L544" s="38">
        <v>3746.4940000000006</v>
      </c>
      <c r="M544" s="40">
        <v>5619.7410000000009</v>
      </c>
      <c r="N544" s="40">
        <v>13112.728999999999</v>
      </c>
      <c r="O544" s="41">
        <v>156.10391666666669</v>
      </c>
      <c r="P544" s="40">
        <v>156.10391666666669</v>
      </c>
      <c r="Q544" s="40">
        <v>156.10391666666669</v>
      </c>
      <c r="R544" s="40">
        <v>156.10391666666669</v>
      </c>
      <c r="S544" s="40">
        <v>156.10391666666669</v>
      </c>
      <c r="T544" s="40">
        <v>156.10391666666669</v>
      </c>
      <c r="U544" s="40">
        <v>156.10391666666669</v>
      </c>
      <c r="V544" s="40">
        <v>156.10391666666669</v>
      </c>
      <c r="W544" s="40">
        <v>156.10391666666669</v>
      </c>
      <c r="X544" s="40">
        <v>156.10391666666669</v>
      </c>
      <c r="Y544" s="40">
        <v>156.10391666666669</v>
      </c>
      <c r="Z544" s="40">
        <v>156.10391666666669</v>
      </c>
      <c r="AA544" s="42">
        <f t="shared" si="947"/>
        <v>7492.9880000000012</v>
      </c>
      <c r="AB544" s="42">
        <v>11239.482</v>
      </c>
      <c r="AC544" s="43">
        <f>+($D$544*10%)/12</f>
        <v>156.10391666666669</v>
      </c>
      <c r="AD544" s="43">
        <f t="shared" ref="AD544:AN544" si="977">+($D$544*10%)/12</f>
        <v>156.10391666666669</v>
      </c>
      <c r="AE544" s="43">
        <f t="shared" si="977"/>
        <v>156.10391666666669</v>
      </c>
      <c r="AF544" s="43">
        <f t="shared" si="977"/>
        <v>156.10391666666669</v>
      </c>
      <c r="AG544" s="43">
        <f t="shared" si="977"/>
        <v>156.10391666666669</v>
      </c>
      <c r="AH544" s="43">
        <f t="shared" si="977"/>
        <v>156.10391666666669</v>
      </c>
      <c r="AI544" s="43">
        <f t="shared" si="977"/>
        <v>156.10391666666669</v>
      </c>
      <c r="AJ544" s="43">
        <f t="shared" si="977"/>
        <v>156.10391666666669</v>
      </c>
      <c r="AK544" s="43">
        <f t="shared" si="977"/>
        <v>156.10391666666669</v>
      </c>
      <c r="AL544" s="43">
        <f t="shared" si="977"/>
        <v>156.10391666666669</v>
      </c>
      <c r="AM544" s="43">
        <f t="shared" si="977"/>
        <v>156.10391666666669</v>
      </c>
      <c r="AN544" s="43">
        <f t="shared" si="977"/>
        <v>156.10391666666669</v>
      </c>
      <c r="AO544" s="44">
        <f t="shared" si="949"/>
        <v>9366.2350000000006</v>
      </c>
      <c r="AP544" s="44">
        <f t="shared" si="950"/>
        <v>9366.2350000000006</v>
      </c>
      <c r="AQ544" s="43">
        <f>+($D$544*10%)/12</f>
        <v>156.10391666666669</v>
      </c>
      <c r="AR544" s="43">
        <f t="shared" ref="AR544:BB544" si="978">+($D$544*10%)/12</f>
        <v>156.10391666666669</v>
      </c>
      <c r="AS544" s="43">
        <f t="shared" si="978"/>
        <v>156.10391666666669</v>
      </c>
      <c r="AT544" s="43">
        <f t="shared" si="978"/>
        <v>156.10391666666669</v>
      </c>
      <c r="AU544" s="43">
        <f t="shared" si="978"/>
        <v>156.10391666666669</v>
      </c>
      <c r="AV544" s="43">
        <f t="shared" si="978"/>
        <v>156.10391666666669</v>
      </c>
      <c r="AW544" s="43">
        <f t="shared" si="978"/>
        <v>156.10391666666669</v>
      </c>
      <c r="AX544" s="43">
        <f t="shared" si="978"/>
        <v>156.10391666666669</v>
      </c>
      <c r="AY544" s="43">
        <f t="shared" si="978"/>
        <v>156.10391666666669</v>
      </c>
      <c r="AZ544" s="43">
        <f t="shared" si="978"/>
        <v>156.10391666666669</v>
      </c>
      <c r="BA544" s="43">
        <f t="shared" si="978"/>
        <v>156.10391666666669</v>
      </c>
      <c r="BB544" s="43">
        <f t="shared" si="978"/>
        <v>156.10391666666669</v>
      </c>
      <c r="BC544" s="44">
        <f t="shared" si="960"/>
        <v>11239.482</v>
      </c>
      <c r="BD544" s="146">
        <f t="shared" si="955"/>
        <v>7492.9880000000012</v>
      </c>
    </row>
    <row r="545" spans="1:56" outlineLevel="1" x14ac:dyDescent="0.25">
      <c r="A545" s="84">
        <v>41158</v>
      </c>
      <c r="B545" s="122" t="s">
        <v>759</v>
      </c>
      <c r="C545" s="35" t="s">
        <v>75</v>
      </c>
      <c r="D545" s="38">
        <v>112670.15</v>
      </c>
      <c r="E545" s="38"/>
      <c r="F545" s="38"/>
      <c r="G545" s="38"/>
      <c r="H545" s="38"/>
      <c r="I545" s="38"/>
      <c r="J545" s="38"/>
      <c r="K545" s="38">
        <v>2816.75</v>
      </c>
      <c r="L545" s="38">
        <v>14083.768749999999</v>
      </c>
      <c r="M545" s="40">
        <v>25350.783749999999</v>
      </c>
      <c r="N545" s="40">
        <v>87319.366249999992</v>
      </c>
      <c r="O545" s="41">
        <v>938.91791666666666</v>
      </c>
      <c r="P545" s="40">
        <v>938.91791666666666</v>
      </c>
      <c r="Q545" s="40">
        <v>938.91791666666666</v>
      </c>
      <c r="R545" s="40">
        <v>938.91791666666666</v>
      </c>
      <c r="S545" s="40">
        <v>938.91791666666666</v>
      </c>
      <c r="T545" s="40">
        <v>938.91791666666666</v>
      </c>
      <c r="U545" s="40">
        <v>938.91791666666666</v>
      </c>
      <c r="V545" s="40">
        <v>938.91791666666666</v>
      </c>
      <c r="W545" s="40">
        <v>938.91791666666666</v>
      </c>
      <c r="X545" s="40">
        <v>938.91791666666666</v>
      </c>
      <c r="Y545" s="40">
        <v>938.91791666666666</v>
      </c>
      <c r="Z545" s="40">
        <v>938.91791666666666</v>
      </c>
      <c r="AA545" s="42">
        <f t="shared" si="947"/>
        <v>36617.798750000002</v>
      </c>
      <c r="AB545" s="42">
        <v>76052.351249999992</v>
      </c>
      <c r="AC545" s="43">
        <f>+($D$545*10%)/12</f>
        <v>938.91791666666666</v>
      </c>
      <c r="AD545" s="43">
        <f t="shared" ref="AD545:AN545" si="979">+($D$545*10%)/12</f>
        <v>938.91791666666666</v>
      </c>
      <c r="AE545" s="43">
        <f t="shared" si="979"/>
        <v>938.91791666666666</v>
      </c>
      <c r="AF545" s="43">
        <f t="shared" si="979"/>
        <v>938.91791666666666</v>
      </c>
      <c r="AG545" s="43">
        <f t="shared" si="979"/>
        <v>938.91791666666666</v>
      </c>
      <c r="AH545" s="43">
        <f t="shared" si="979"/>
        <v>938.91791666666666</v>
      </c>
      <c r="AI545" s="43">
        <f t="shared" si="979"/>
        <v>938.91791666666666</v>
      </c>
      <c r="AJ545" s="43">
        <f t="shared" si="979"/>
        <v>938.91791666666666</v>
      </c>
      <c r="AK545" s="43">
        <f t="shared" si="979"/>
        <v>938.91791666666666</v>
      </c>
      <c r="AL545" s="43">
        <f t="shared" si="979"/>
        <v>938.91791666666666</v>
      </c>
      <c r="AM545" s="43">
        <f t="shared" si="979"/>
        <v>938.91791666666666</v>
      </c>
      <c r="AN545" s="43">
        <f t="shared" si="979"/>
        <v>938.91791666666666</v>
      </c>
      <c r="AO545" s="44">
        <f t="shared" si="949"/>
        <v>47884.813750000001</v>
      </c>
      <c r="AP545" s="44">
        <f t="shared" si="950"/>
        <v>64785.336249999993</v>
      </c>
      <c r="AQ545" s="43">
        <f>+($D$545*10%)/12</f>
        <v>938.91791666666666</v>
      </c>
      <c r="AR545" s="43">
        <f t="shared" ref="AR545:BB545" si="980">+($D$545*10%)/12</f>
        <v>938.91791666666666</v>
      </c>
      <c r="AS545" s="43">
        <f t="shared" si="980"/>
        <v>938.91791666666666</v>
      </c>
      <c r="AT545" s="43">
        <f t="shared" si="980"/>
        <v>938.91791666666666</v>
      </c>
      <c r="AU545" s="43">
        <f t="shared" si="980"/>
        <v>938.91791666666666</v>
      </c>
      <c r="AV545" s="43">
        <f t="shared" si="980"/>
        <v>938.91791666666666</v>
      </c>
      <c r="AW545" s="43">
        <f t="shared" si="980"/>
        <v>938.91791666666666</v>
      </c>
      <c r="AX545" s="43">
        <f t="shared" si="980"/>
        <v>938.91791666666666</v>
      </c>
      <c r="AY545" s="43">
        <f t="shared" si="980"/>
        <v>938.91791666666666</v>
      </c>
      <c r="AZ545" s="43">
        <f t="shared" si="980"/>
        <v>938.91791666666666</v>
      </c>
      <c r="BA545" s="43">
        <f t="shared" si="980"/>
        <v>938.91791666666666</v>
      </c>
      <c r="BB545" s="43">
        <f t="shared" si="980"/>
        <v>938.91791666666666</v>
      </c>
      <c r="BC545" s="44">
        <f t="shared" si="960"/>
        <v>59151.828750000001</v>
      </c>
      <c r="BD545" s="146">
        <f t="shared" si="955"/>
        <v>53518.321249999994</v>
      </c>
    </row>
    <row r="546" spans="1:56" outlineLevel="1" x14ac:dyDescent="0.25">
      <c r="A546" s="84">
        <v>41548</v>
      </c>
      <c r="B546" s="122" t="s">
        <v>760</v>
      </c>
      <c r="C546" s="35" t="s">
        <v>761</v>
      </c>
      <c r="D546" s="38">
        <v>4412.8</v>
      </c>
      <c r="E546" s="38"/>
      <c r="F546" s="38"/>
      <c r="G546" s="38"/>
      <c r="H546" s="38"/>
      <c r="I546" s="38"/>
      <c r="J546" s="38"/>
      <c r="K546" s="38"/>
      <c r="L546" s="38">
        <v>73.55</v>
      </c>
      <c r="M546" s="40">
        <v>514.83000000000004</v>
      </c>
      <c r="N546" s="40">
        <v>3897.9700000000003</v>
      </c>
      <c r="O546" s="41">
        <v>36.773333333333333</v>
      </c>
      <c r="P546" s="40">
        <v>36.773333333333333</v>
      </c>
      <c r="Q546" s="40">
        <v>36.773333333333333</v>
      </c>
      <c r="R546" s="40">
        <v>36.773333333333333</v>
      </c>
      <c r="S546" s="40">
        <v>36.773333333333333</v>
      </c>
      <c r="T546" s="40">
        <v>36.773333333333333</v>
      </c>
      <c r="U546" s="40">
        <v>36.773333333333333</v>
      </c>
      <c r="V546" s="40">
        <v>36.773333333333333</v>
      </c>
      <c r="W546" s="40">
        <v>36.773333333333333</v>
      </c>
      <c r="X546" s="40">
        <v>36.773333333333333</v>
      </c>
      <c r="Y546" s="40">
        <v>36.773333333333333</v>
      </c>
      <c r="Z546" s="40">
        <v>36.773333333333333</v>
      </c>
      <c r="AA546" s="42">
        <f t="shared" si="947"/>
        <v>956.1099999999999</v>
      </c>
      <c r="AB546" s="42">
        <v>3456.6900000000005</v>
      </c>
      <c r="AC546" s="43">
        <f>+($D$546*10%)/12</f>
        <v>36.773333333333333</v>
      </c>
      <c r="AD546" s="43">
        <f t="shared" ref="AD546:AN546" si="981">+($D$546*10%)/12</f>
        <v>36.773333333333333</v>
      </c>
      <c r="AE546" s="43">
        <f t="shared" si="981"/>
        <v>36.773333333333333</v>
      </c>
      <c r="AF546" s="43">
        <f t="shared" si="981"/>
        <v>36.773333333333333</v>
      </c>
      <c r="AG546" s="43">
        <f t="shared" si="981"/>
        <v>36.773333333333333</v>
      </c>
      <c r="AH546" s="43">
        <f t="shared" si="981"/>
        <v>36.773333333333333</v>
      </c>
      <c r="AI546" s="43">
        <f t="shared" si="981"/>
        <v>36.773333333333333</v>
      </c>
      <c r="AJ546" s="43">
        <f t="shared" si="981"/>
        <v>36.773333333333333</v>
      </c>
      <c r="AK546" s="43">
        <f t="shared" si="981"/>
        <v>36.773333333333333</v>
      </c>
      <c r="AL546" s="43">
        <f t="shared" si="981"/>
        <v>36.773333333333333</v>
      </c>
      <c r="AM546" s="43">
        <f t="shared" si="981"/>
        <v>36.773333333333333</v>
      </c>
      <c r="AN546" s="43">
        <f t="shared" si="981"/>
        <v>36.773333333333333</v>
      </c>
      <c r="AO546" s="44">
        <f t="shared" si="949"/>
        <v>1397.3899999999999</v>
      </c>
      <c r="AP546" s="44">
        <f t="shared" si="950"/>
        <v>3015.4100000000003</v>
      </c>
      <c r="AQ546" s="43">
        <f>+($D$546*10%)/12</f>
        <v>36.773333333333333</v>
      </c>
      <c r="AR546" s="43">
        <f t="shared" ref="AR546:BB546" si="982">+($D$546*10%)/12</f>
        <v>36.773333333333333</v>
      </c>
      <c r="AS546" s="43">
        <f t="shared" si="982"/>
        <v>36.773333333333333</v>
      </c>
      <c r="AT546" s="43">
        <f t="shared" si="982"/>
        <v>36.773333333333333</v>
      </c>
      <c r="AU546" s="43">
        <f t="shared" si="982"/>
        <v>36.773333333333333</v>
      </c>
      <c r="AV546" s="43">
        <f t="shared" si="982"/>
        <v>36.773333333333333</v>
      </c>
      <c r="AW546" s="43">
        <f t="shared" si="982"/>
        <v>36.773333333333333</v>
      </c>
      <c r="AX546" s="43">
        <f t="shared" si="982"/>
        <v>36.773333333333333</v>
      </c>
      <c r="AY546" s="43">
        <f t="shared" si="982"/>
        <v>36.773333333333333</v>
      </c>
      <c r="AZ546" s="43">
        <f t="shared" si="982"/>
        <v>36.773333333333333</v>
      </c>
      <c r="BA546" s="43">
        <f t="shared" si="982"/>
        <v>36.773333333333333</v>
      </c>
      <c r="BB546" s="43">
        <f t="shared" si="982"/>
        <v>36.773333333333333</v>
      </c>
      <c r="BC546" s="44">
        <f t="shared" si="960"/>
        <v>1838.6699999999998</v>
      </c>
      <c r="BD546" s="146">
        <f t="shared" si="955"/>
        <v>2574.13</v>
      </c>
    </row>
    <row r="547" spans="1:56" outlineLevel="1" x14ac:dyDescent="0.25">
      <c r="A547" s="84">
        <v>41324</v>
      </c>
      <c r="B547" s="122" t="s">
        <v>762</v>
      </c>
      <c r="C547" s="35" t="s">
        <v>763</v>
      </c>
      <c r="D547" s="38">
        <v>18990</v>
      </c>
      <c r="E547" s="38"/>
      <c r="F547" s="38"/>
      <c r="G547" s="38"/>
      <c r="H547" s="38"/>
      <c r="I547" s="38"/>
      <c r="J547" s="38"/>
      <c r="K547" s="38"/>
      <c r="L547" s="37">
        <v>1582.5</v>
      </c>
      <c r="M547" s="39">
        <v>3481.5</v>
      </c>
      <c r="N547" s="40">
        <v>15350.25</v>
      </c>
      <c r="O547" s="41">
        <v>158.25</v>
      </c>
      <c r="P547" s="40">
        <v>158.25</v>
      </c>
      <c r="Q547" s="40">
        <v>158.25</v>
      </c>
      <c r="R547" s="40">
        <v>158.25</v>
      </c>
      <c r="S547" s="40">
        <v>158.25</v>
      </c>
      <c r="T547" s="40">
        <v>158.25</v>
      </c>
      <c r="U547" s="40">
        <v>158.25</v>
      </c>
      <c r="V547" s="40">
        <v>158.25</v>
      </c>
      <c r="W547" s="40">
        <v>158.25</v>
      </c>
      <c r="X547" s="40">
        <v>158.25</v>
      </c>
      <c r="Y547" s="40">
        <v>158.25</v>
      </c>
      <c r="Z547" s="40">
        <v>158.25</v>
      </c>
      <c r="AA547" s="42">
        <f t="shared" si="947"/>
        <v>5380.5</v>
      </c>
      <c r="AB547" s="42">
        <v>13451.25</v>
      </c>
      <c r="AC547" s="43">
        <f>+($D$547*10%)/12</f>
        <v>158.25</v>
      </c>
      <c r="AD547" s="43">
        <f t="shared" ref="AD547:AN547" si="983">+($D$547*10%)/12</f>
        <v>158.25</v>
      </c>
      <c r="AE547" s="43">
        <f t="shared" si="983"/>
        <v>158.25</v>
      </c>
      <c r="AF547" s="43">
        <f t="shared" si="983"/>
        <v>158.25</v>
      </c>
      <c r="AG547" s="43">
        <f t="shared" si="983"/>
        <v>158.25</v>
      </c>
      <c r="AH547" s="43">
        <f t="shared" si="983"/>
        <v>158.25</v>
      </c>
      <c r="AI547" s="43">
        <f t="shared" si="983"/>
        <v>158.25</v>
      </c>
      <c r="AJ547" s="43">
        <f t="shared" si="983"/>
        <v>158.25</v>
      </c>
      <c r="AK547" s="43">
        <f t="shared" si="983"/>
        <v>158.25</v>
      </c>
      <c r="AL547" s="43">
        <f t="shared" si="983"/>
        <v>158.25</v>
      </c>
      <c r="AM547" s="43">
        <f t="shared" si="983"/>
        <v>158.25</v>
      </c>
      <c r="AN547" s="43">
        <f t="shared" si="983"/>
        <v>158.25</v>
      </c>
      <c r="AO547" s="44">
        <f t="shared" si="949"/>
        <v>7279.5</v>
      </c>
      <c r="AP547" s="44">
        <f t="shared" si="950"/>
        <v>11710.5</v>
      </c>
      <c r="AQ547" s="43">
        <f>+($D$547*10%)/12</f>
        <v>158.25</v>
      </c>
      <c r="AR547" s="43">
        <f t="shared" ref="AR547:BB547" si="984">+($D$547*10%)/12</f>
        <v>158.25</v>
      </c>
      <c r="AS547" s="43">
        <f t="shared" si="984"/>
        <v>158.25</v>
      </c>
      <c r="AT547" s="43">
        <f t="shared" si="984"/>
        <v>158.25</v>
      </c>
      <c r="AU547" s="43">
        <f t="shared" si="984"/>
        <v>158.25</v>
      </c>
      <c r="AV547" s="43">
        <f t="shared" si="984"/>
        <v>158.25</v>
      </c>
      <c r="AW547" s="43">
        <f t="shared" si="984"/>
        <v>158.25</v>
      </c>
      <c r="AX547" s="43">
        <f t="shared" si="984"/>
        <v>158.25</v>
      </c>
      <c r="AY547" s="43">
        <f t="shared" si="984"/>
        <v>158.25</v>
      </c>
      <c r="AZ547" s="43">
        <f t="shared" si="984"/>
        <v>158.25</v>
      </c>
      <c r="BA547" s="43">
        <f t="shared" si="984"/>
        <v>158.25</v>
      </c>
      <c r="BB547" s="43">
        <f t="shared" si="984"/>
        <v>158.25</v>
      </c>
      <c r="BC547" s="44">
        <f t="shared" si="960"/>
        <v>9178.5</v>
      </c>
      <c r="BD547" s="146">
        <f t="shared" si="955"/>
        <v>9811.5</v>
      </c>
    </row>
    <row r="548" spans="1:56" outlineLevel="1" x14ac:dyDescent="0.25">
      <c r="A548" s="84">
        <v>41752</v>
      </c>
      <c r="B548" s="122" t="s">
        <v>764</v>
      </c>
      <c r="C548" s="35" t="s">
        <v>765</v>
      </c>
      <c r="D548" s="38">
        <v>7032.17</v>
      </c>
      <c r="E548" s="38"/>
      <c r="F548" s="38"/>
      <c r="G548" s="38"/>
      <c r="H548" s="38"/>
      <c r="I548" s="38"/>
      <c r="J548" s="38"/>
      <c r="K548" s="38"/>
      <c r="L548" s="38"/>
      <c r="M548" s="40">
        <v>468.81133333333344</v>
      </c>
      <c r="N548" s="40">
        <v>6563.358666666667</v>
      </c>
      <c r="O548" s="41">
        <v>58.601416666666672</v>
      </c>
      <c r="P548" s="40">
        <v>58.601416666666672</v>
      </c>
      <c r="Q548" s="40">
        <v>58.601416666666672</v>
      </c>
      <c r="R548" s="40">
        <v>58.601416666666672</v>
      </c>
      <c r="S548" s="40">
        <v>58.601416666666672</v>
      </c>
      <c r="T548" s="40">
        <v>58.601416666666672</v>
      </c>
      <c r="U548" s="40">
        <v>58.601416666666672</v>
      </c>
      <c r="V548" s="40">
        <v>58.601416666666672</v>
      </c>
      <c r="W548" s="40">
        <v>58.601416666666672</v>
      </c>
      <c r="X548" s="40">
        <v>58.601416666666672</v>
      </c>
      <c r="Y548" s="40">
        <v>58.601416666666672</v>
      </c>
      <c r="Z548" s="40">
        <v>58.601416666666672</v>
      </c>
      <c r="AA548" s="42">
        <f t="shared" si="947"/>
        <v>1172.0283333333334</v>
      </c>
      <c r="AB548" s="42">
        <v>5860.1416666666664</v>
      </c>
      <c r="AC548" s="43">
        <f>+($D$548*10%)/12</f>
        <v>58.601416666666672</v>
      </c>
      <c r="AD548" s="43">
        <f t="shared" ref="AD548:AN548" si="985">+($D$548*10%)/12</f>
        <v>58.601416666666672</v>
      </c>
      <c r="AE548" s="43">
        <f t="shared" si="985"/>
        <v>58.601416666666672</v>
      </c>
      <c r="AF548" s="43">
        <f t="shared" si="985"/>
        <v>58.601416666666672</v>
      </c>
      <c r="AG548" s="43">
        <f t="shared" si="985"/>
        <v>58.601416666666672</v>
      </c>
      <c r="AH548" s="43">
        <f t="shared" si="985"/>
        <v>58.601416666666672</v>
      </c>
      <c r="AI548" s="43">
        <f t="shared" si="985"/>
        <v>58.601416666666672</v>
      </c>
      <c r="AJ548" s="43">
        <f t="shared" si="985"/>
        <v>58.601416666666672</v>
      </c>
      <c r="AK548" s="43">
        <f t="shared" si="985"/>
        <v>58.601416666666672</v>
      </c>
      <c r="AL548" s="43">
        <f t="shared" si="985"/>
        <v>58.601416666666672</v>
      </c>
      <c r="AM548" s="43">
        <f t="shared" si="985"/>
        <v>58.601416666666672</v>
      </c>
      <c r="AN548" s="43">
        <f t="shared" si="985"/>
        <v>58.601416666666672</v>
      </c>
      <c r="AO548" s="44">
        <f t="shared" si="949"/>
        <v>1875.2453333333333</v>
      </c>
      <c r="AP548" s="44">
        <f t="shared" si="950"/>
        <v>5156.9246666666668</v>
      </c>
      <c r="AQ548" s="43">
        <f>+($D$548*10%)/12</f>
        <v>58.601416666666672</v>
      </c>
      <c r="AR548" s="43">
        <f t="shared" ref="AR548:BB548" si="986">+($D$548*10%)/12</f>
        <v>58.601416666666672</v>
      </c>
      <c r="AS548" s="43">
        <f t="shared" si="986"/>
        <v>58.601416666666672</v>
      </c>
      <c r="AT548" s="43">
        <f t="shared" si="986"/>
        <v>58.601416666666672</v>
      </c>
      <c r="AU548" s="43">
        <f t="shared" si="986"/>
        <v>58.601416666666672</v>
      </c>
      <c r="AV548" s="43">
        <f t="shared" si="986"/>
        <v>58.601416666666672</v>
      </c>
      <c r="AW548" s="43">
        <f t="shared" si="986"/>
        <v>58.601416666666672</v>
      </c>
      <c r="AX548" s="43">
        <f t="shared" si="986"/>
        <v>58.601416666666672</v>
      </c>
      <c r="AY548" s="43">
        <f t="shared" si="986"/>
        <v>58.601416666666672</v>
      </c>
      <c r="AZ548" s="43">
        <f t="shared" si="986"/>
        <v>58.601416666666672</v>
      </c>
      <c r="BA548" s="43">
        <f t="shared" si="986"/>
        <v>58.601416666666672</v>
      </c>
      <c r="BB548" s="43">
        <f t="shared" si="986"/>
        <v>58.601416666666672</v>
      </c>
      <c r="BC548" s="44">
        <f t="shared" si="960"/>
        <v>2578.4623333333334</v>
      </c>
      <c r="BD548" s="146">
        <f t="shared" si="955"/>
        <v>4453.7076666666671</v>
      </c>
    </row>
    <row r="549" spans="1:56" outlineLevel="1" x14ac:dyDescent="0.25">
      <c r="A549" s="84">
        <v>41759</v>
      </c>
      <c r="B549" s="122" t="s">
        <v>766</v>
      </c>
      <c r="C549" s="35" t="s">
        <v>767</v>
      </c>
      <c r="D549" s="38">
        <v>3914.3</v>
      </c>
      <c r="E549" s="38"/>
      <c r="F549" s="38"/>
      <c r="G549" s="38"/>
      <c r="H549" s="38"/>
      <c r="I549" s="38"/>
      <c r="J549" s="38"/>
      <c r="K549" s="38"/>
      <c r="L549" s="38"/>
      <c r="M549" s="40">
        <v>260.95333333333338</v>
      </c>
      <c r="N549" s="40">
        <v>3653.3466666666668</v>
      </c>
      <c r="O549" s="41">
        <v>32.619166666666672</v>
      </c>
      <c r="P549" s="40">
        <v>32.619166666666672</v>
      </c>
      <c r="Q549" s="40">
        <v>32.619166666666672</v>
      </c>
      <c r="R549" s="40">
        <v>32.619166666666672</v>
      </c>
      <c r="S549" s="40">
        <v>32.619166666666672</v>
      </c>
      <c r="T549" s="40">
        <v>32.619166666666672</v>
      </c>
      <c r="U549" s="40">
        <v>32.619166666666672</v>
      </c>
      <c r="V549" s="40">
        <v>32.619166666666672</v>
      </c>
      <c r="W549" s="40">
        <v>32.619166666666672</v>
      </c>
      <c r="X549" s="40">
        <v>32.619166666666672</v>
      </c>
      <c r="Y549" s="40">
        <v>32.619166666666672</v>
      </c>
      <c r="Z549" s="40">
        <v>32.619166666666672</v>
      </c>
      <c r="AA549" s="42">
        <f t="shared" si="947"/>
        <v>652.38333333333344</v>
      </c>
      <c r="AB549" s="42">
        <v>3261.916666666667</v>
      </c>
      <c r="AC549" s="43">
        <f>+($D$549*10%)/12</f>
        <v>32.619166666666672</v>
      </c>
      <c r="AD549" s="43">
        <f t="shared" ref="AD549:AN549" si="987">+($D$549*10%)/12</f>
        <v>32.619166666666672</v>
      </c>
      <c r="AE549" s="43">
        <f t="shared" si="987"/>
        <v>32.619166666666672</v>
      </c>
      <c r="AF549" s="43">
        <f t="shared" si="987"/>
        <v>32.619166666666672</v>
      </c>
      <c r="AG549" s="43">
        <f t="shared" si="987"/>
        <v>32.619166666666672</v>
      </c>
      <c r="AH549" s="43">
        <f t="shared" si="987"/>
        <v>32.619166666666672</v>
      </c>
      <c r="AI549" s="43">
        <f t="shared" si="987"/>
        <v>32.619166666666672</v>
      </c>
      <c r="AJ549" s="43">
        <f t="shared" si="987"/>
        <v>32.619166666666672</v>
      </c>
      <c r="AK549" s="43">
        <f t="shared" si="987"/>
        <v>32.619166666666672</v>
      </c>
      <c r="AL549" s="43">
        <f t="shared" si="987"/>
        <v>32.619166666666672</v>
      </c>
      <c r="AM549" s="43">
        <f t="shared" si="987"/>
        <v>32.619166666666672</v>
      </c>
      <c r="AN549" s="43">
        <f t="shared" si="987"/>
        <v>32.619166666666672</v>
      </c>
      <c r="AO549" s="44">
        <f t="shared" si="949"/>
        <v>1043.8133333333335</v>
      </c>
      <c r="AP549" s="44">
        <f t="shared" si="950"/>
        <v>2870.4866666666667</v>
      </c>
      <c r="AQ549" s="43">
        <f>+($D$549*10%)/12</f>
        <v>32.619166666666672</v>
      </c>
      <c r="AR549" s="43">
        <f t="shared" ref="AR549:BB549" si="988">+($D$549*10%)/12</f>
        <v>32.619166666666672</v>
      </c>
      <c r="AS549" s="43">
        <f t="shared" si="988"/>
        <v>32.619166666666672</v>
      </c>
      <c r="AT549" s="43">
        <f t="shared" si="988"/>
        <v>32.619166666666672</v>
      </c>
      <c r="AU549" s="43">
        <f t="shared" si="988"/>
        <v>32.619166666666672</v>
      </c>
      <c r="AV549" s="43">
        <f t="shared" si="988"/>
        <v>32.619166666666672</v>
      </c>
      <c r="AW549" s="43">
        <f t="shared" si="988"/>
        <v>32.619166666666672</v>
      </c>
      <c r="AX549" s="43">
        <f t="shared" si="988"/>
        <v>32.619166666666672</v>
      </c>
      <c r="AY549" s="43">
        <f t="shared" si="988"/>
        <v>32.619166666666672</v>
      </c>
      <c r="AZ549" s="43">
        <f t="shared" si="988"/>
        <v>32.619166666666672</v>
      </c>
      <c r="BA549" s="43">
        <f t="shared" si="988"/>
        <v>32.619166666666672</v>
      </c>
      <c r="BB549" s="43">
        <f t="shared" si="988"/>
        <v>32.619166666666672</v>
      </c>
      <c r="BC549" s="44">
        <f t="shared" si="960"/>
        <v>1435.2433333333336</v>
      </c>
      <c r="BD549" s="146">
        <f t="shared" si="955"/>
        <v>2479.0566666666664</v>
      </c>
    </row>
    <row r="550" spans="1:56" outlineLevel="1" x14ac:dyDescent="0.25">
      <c r="A550" s="84">
        <v>41785</v>
      </c>
      <c r="B550" s="122" t="s">
        <v>768</v>
      </c>
      <c r="C550" s="35" t="s">
        <v>769</v>
      </c>
      <c r="D550" s="38">
        <v>1198.8</v>
      </c>
      <c r="E550" s="38"/>
      <c r="F550" s="38"/>
      <c r="G550" s="38"/>
      <c r="H550" s="38"/>
      <c r="I550" s="38"/>
      <c r="J550" s="38"/>
      <c r="K550" s="38"/>
      <c r="L550" s="38"/>
      <c r="M550" s="40">
        <v>69.930000000000007</v>
      </c>
      <c r="N550" s="40">
        <v>1128.8699999999999</v>
      </c>
      <c r="O550" s="41">
        <v>9.99</v>
      </c>
      <c r="P550" s="40">
        <v>9.99</v>
      </c>
      <c r="Q550" s="40">
        <v>9.99</v>
      </c>
      <c r="R550" s="40">
        <v>9.99</v>
      </c>
      <c r="S550" s="40">
        <v>9.99</v>
      </c>
      <c r="T550" s="40">
        <v>9.99</v>
      </c>
      <c r="U550" s="40">
        <v>9.99</v>
      </c>
      <c r="V550" s="40">
        <v>9.99</v>
      </c>
      <c r="W550" s="40">
        <v>9.99</v>
      </c>
      <c r="X550" s="40">
        <v>9.99</v>
      </c>
      <c r="Y550" s="40">
        <v>9.99</v>
      </c>
      <c r="Z550" s="40">
        <v>9.99</v>
      </c>
      <c r="AA550" s="42">
        <f t="shared" si="947"/>
        <v>189.81</v>
      </c>
      <c r="AB550" s="42">
        <v>1008.99</v>
      </c>
      <c r="AC550" s="43">
        <f>+($D$550*10%)/12</f>
        <v>9.99</v>
      </c>
      <c r="AD550" s="43">
        <f t="shared" ref="AD550:AN550" si="989">+($D$550*10%)/12</f>
        <v>9.99</v>
      </c>
      <c r="AE550" s="43">
        <f t="shared" si="989"/>
        <v>9.99</v>
      </c>
      <c r="AF550" s="43">
        <f t="shared" si="989"/>
        <v>9.99</v>
      </c>
      <c r="AG550" s="43">
        <f t="shared" si="989"/>
        <v>9.99</v>
      </c>
      <c r="AH550" s="43">
        <f t="shared" si="989"/>
        <v>9.99</v>
      </c>
      <c r="AI550" s="43">
        <f t="shared" si="989"/>
        <v>9.99</v>
      </c>
      <c r="AJ550" s="43">
        <f t="shared" si="989"/>
        <v>9.99</v>
      </c>
      <c r="AK550" s="43">
        <f t="shared" si="989"/>
        <v>9.99</v>
      </c>
      <c r="AL550" s="43">
        <f t="shared" si="989"/>
        <v>9.99</v>
      </c>
      <c r="AM550" s="43">
        <f t="shared" si="989"/>
        <v>9.99</v>
      </c>
      <c r="AN550" s="43">
        <f t="shared" si="989"/>
        <v>9.99</v>
      </c>
      <c r="AO550" s="44">
        <f t="shared" si="949"/>
        <v>309.69</v>
      </c>
      <c r="AP550" s="44">
        <f t="shared" si="950"/>
        <v>889.1099999999999</v>
      </c>
      <c r="AQ550" s="43">
        <f>+($D$550*10%)/12</f>
        <v>9.99</v>
      </c>
      <c r="AR550" s="43">
        <f t="shared" ref="AR550:BB550" si="990">+($D$550*10%)/12</f>
        <v>9.99</v>
      </c>
      <c r="AS550" s="43">
        <f t="shared" si="990"/>
        <v>9.99</v>
      </c>
      <c r="AT550" s="43">
        <f t="shared" si="990"/>
        <v>9.99</v>
      </c>
      <c r="AU550" s="43">
        <f t="shared" si="990"/>
        <v>9.99</v>
      </c>
      <c r="AV550" s="43">
        <f t="shared" si="990"/>
        <v>9.99</v>
      </c>
      <c r="AW550" s="43">
        <f t="shared" si="990"/>
        <v>9.99</v>
      </c>
      <c r="AX550" s="43">
        <f t="shared" si="990"/>
        <v>9.99</v>
      </c>
      <c r="AY550" s="43">
        <f t="shared" si="990"/>
        <v>9.99</v>
      </c>
      <c r="AZ550" s="43">
        <f t="shared" si="990"/>
        <v>9.99</v>
      </c>
      <c r="BA550" s="43">
        <f t="shared" si="990"/>
        <v>9.99</v>
      </c>
      <c r="BB550" s="43">
        <f t="shared" si="990"/>
        <v>9.99</v>
      </c>
      <c r="BC550" s="44">
        <f t="shared" si="960"/>
        <v>429.57</v>
      </c>
      <c r="BD550" s="146">
        <f t="shared" si="955"/>
        <v>769.23</v>
      </c>
    </row>
    <row r="551" spans="1:56" outlineLevel="1" x14ac:dyDescent="0.25">
      <c r="A551" s="84">
        <v>41804</v>
      </c>
      <c r="B551" s="122" t="s">
        <v>770</v>
      </c>
      <c r="C551" s="35" t="s">
        <v>771</v>
      </c>
      <c r="D551" s="38">
        <v>3366.9</v>
      </c>
      <c r="E551" s="38"/>
      <c r="F551" s="38"/>
      <c r="G551" s="38"/>
      <c r="H551" s="38"/>
      <c r="I551" s="38"/>
      <c r="J551" s="38"/>
      <c r="K551" s="38"/>
      <c r="L551" s="38"/>
      <c r="M551" s="40">
        <v>168.34500000000003</v>
      </c>
      <c r="N551" s="40">
        <v>3198.5550000000003</v>
      </c>
      <c r="O551" s="41">
        <v>28.057500000000005</v>
      </c>
      <c r="P551" s="40">
        <v>28.057500000000005</v>
      </c>
      <c r="Q551" s="40">
        <v>28.057500000000005</v>
      </c>
      <c r="R551" s="40">
        <v>28.057500000000005</v>
      </c>
      <c r="S551" s="40">
        <v>28.057500000000005</v>
      </c>
      <c r="T551" s="40">
        <v>28.057500000000005</v>
      </c>
      <c r="U551" s="40">
        <v>28.057500000000005</v>
      </c>
      <c r="V551" s="40">
        <v>28.057500000000005</v>
      </c>
      <c r="W551" s="40">
        <v>28.057500000000005</v>
      </c>
      <c r="X551" s="40">
        <v>28.057500000000005</v>
      </c>
      <c r="Y551" s="40">
        <v>28.057500000000005</v>
      </c>
      <c r="Z551" s="40">
        <v>28.057500000000005</v>
      </c>
      <c r="AA551" s="42">
        <f t="shared" si="947"/>
        <v>505.03500000000008</v>
      </c>
      <c r="AB551" s="42">
        <v>2861.8649999999998</v>
      </c>
      <c r="AC551" s="43">
        <f>+($D$551*10%)/12</f>
        <v>28.057500000000005</v>
      </c>
      <c r="AD551" s="43">
        <f t="shared" ref="AD551:AN551" si="991">+($D$551*10%)/12</f>
        <v>28.057500000000005</v>
      </c>
      <c r="AE551" s="43">
        <f t="shared" si="991"/>
        <v>28.057500000000005</v>
      </c>
      <c r="AF551" s="43">
        <f t="shared" si="991"/>
        <v>28.057500000000005</v>
      </c>
      <c r="AG551" s="43">
        <f t="shared" si="991"/>
        <v>28.057500000000005</v>
      </c>
      <c r="AH551" s="43">
        <f t="shared" si="991"/>
        <v>28.057500000000005</v>
      </c>
      <c r="AI551" s="43">
        <f t="shared" si="991"/>
        <v>28.057500000000005</v>
      </c>
      <c r="AJ551" s="43">
        <f t="shared" si="991"/>
        <v>28.057500000000005</v>
      </c>
      <c r="AK551" s="43">
        <f t="shared" si="991"/>
        <v>28.057500000000005</v>
      </c>
      <c r="AL551" s="43">
        <f t="shared" si="991"/>
        <v>28.057500000000005</v>
      </c>
      <c r="AM551" s="43">
        <f t="shared" si="991"/>
        <v>28.057500000000005</v>
      </c>
      <c r="AN551" s="43">
        <f t="shared" si="991"/>
        <v>28.057500000000005</v>
      </c>
      <c r="AO551" s="44">
        <f t="shared" si="949"/>
        <v>841.72500000000014</v>
      </c>
      <c r="AP551" s="44">
        <f t="shared" si="950"/>
        <v>2525.1750000000002</v>
      </c>
      <c r="AQ551" s="43">
        <f>+($D$551*10%)/12</f>
        <v>28.057500000000005</v>
      </c>
      <c r="AR551" s="43">
        <f t="shared" ref="AR551:BB551" si="992">+($D$551*10%)/12</f>
        <v>28.057500000000005</v>
      </c>
      <c r="AS551" s="43">
        <f t="shared" si="992"/>
        <v>28.057500000000005</v>
      </c>
      <c r="AT551" s="43">
        <f t="shared" si="992"/>
        <v>28.057500000000005</v>
      </c>
      <c r="AU551" s="43">
        <f t="shared" si="992"/>
        <v>28.057500000000005</v>
      </c>
      <c r="AV551" s="43">
        <f t="shared" si="992"/>
        <v>28.057500000000005</v>
      </c>
      <c r="AW551" s="43">
        <f t="shared" si="992"/>
        <v>28.057500000000005</v>
      </c>
      <c r="AX551" s="43">
        <f t="shared" si="992"/>
        <v>28.057500000000005</v>
      </c>
      <c r="AY551" s="43">
        <f t="shared" si="992"/>
        <v>28.057500000000005</v>
      </c>
      <c r="AZ551" s="43">
        <f t="shared" si="992"/>
        <v>28.057500000000005</v>
      </c>
      <c r="BA551" s="43">
        <f t="shared" si="992"/>
        <v>28.057500000000005</v>
      </c>
      <c r="BB551" s="43">
        <f t="shared" si="992"/>
        <v>28.057500000000005</v>
      </c>
      <c r="BC551" s="44">
        <f t="shared" si="960"/>
        <v>1178.4150000000002</v>
      </c>
      <c r="BD551" s="146">
        <f t="shared" si="955"/>
        <v>2188.4849999999997</v>
      </c>
    </row>
    <row r="552" spans="1:56" outlineLevel="1" x14ac:dyDescent="0.25">
      <c r="A552" s="84">
        <v>41804</v>
      </c>
      <c r="B552" s="122" t="s">
        <v>770</v>
      </c>
      <c r="C552" s="35" t="s">
        <v>771</v>
      </c>
      <c r="D552" s="38">
        <v>72.900000000000006</v>
      </c>
      <c r="E552" s="38"/>
      <c r="F552" s="38"/>
      <c r="G552" s="38"/>
      <c r="H552" s="38"/>
      <c r="I552" s="38"/>
      <c r="J552" s="38"/>
      <c r="K552" s="38"/>
      <c r="L552" s="38"/>
      <c r="M552" s="40">
        <v>3.645</v>
      </c>
      <c r="N552" s="40">
        <v>69.25500000000001</v>
      </c>
      <c r="O552" s="41">
        <v>0.60750000000000004</v>
      </c>
      <c r="P552" s="40">
        <v>0.60750000000000004</v>
      </c>
      <c r="Q552" s="40">
        <v>0.60750000000000004</v>
      </c>
      <c r="R552" s="40">
        <v>0.60750000000000004</v>
      </c>
      <c r="S552" s="40">
        <v>0.60750000000000004</v>
      </c>
      <c r="T552" s="40">
        <v>0.60750000000000004</v>
      </c>
      <c r="U552" s="40">
        <v>0.60750000000000004</v>
      </c>
      <c r="V552" s="40">
        <v>0.60750000000000004</v>
      </c>
      <c r="W552" s="40">
        <v>0.60750000000000004</v>
      </c>
      <c r="X552" s="40">
        <v>0.60750000000000004</v>
      </c>
      <c r="Y552" s="40">
        <v>0.60750000000000004</v>
      </c>
      <c r="Z552" s="40">
        <v>0.60750000000000004</v>
      </c>
      <c r="AA552" s="42">
        <f t="shared" si="947"/>
        <v>10.935</v>
      </c>
      <c r="AB552" s="42">
        <v>61.965000000000003</v>
      </c>
      <c r="AC552" s="43">
        <f>+($D$552*10%)/12</f>
        <v>0.60750000000000004</v>
      </c>
      <c r="AD552" s="43">
        <f t="shared" ref="AD552:AN552" si="993">+($D$552*10%)/12</f>
        <v>0.60750000000000004</v>
      </c>
      <c r="AE552" s="43">
        <f t="shared" si="993"/>
        <v>0.60750000000000004</v>
      </c>
      <c r="AF552" s="43">
        <f t="shared" si="993"/>
        <v>0.60750000000000004</v>
      </c>
      <c r="AG552" s="43">
        <f t="shared" si="993"/>
        <v>0.60750000000000004</v>
      </c>
      <c r="AH552" s="43">
        <f t="shared" si="993"/>
        <v>0.60750000000000004</v>
      </c>
      <c r="AI552" s="43">
        <f t="shared" si="993"/>
        <v>0.60750000000000004</v>
      </c>
      <c r="AJ552" s="43">
        <f t="shared" si="993"/>
        <v>0.60750000000000004</v>
      </c>
      <c r="AK552" s="43">
        <f t="shared" si="993"/>
        <v>0.60750000000000004</v>
      </c>
      <c r="AL552" s="43">
        <f t="shared" si="993"/>
        <v>0.60750000000000004</v>
      </c>
      <c r="AM552" s="43">
        <f t="shared" si="993"/>
        <v>0.60750000000000004</v>
      </c>
      <c r="AN552" s="43">
        <f t="shared" si="993"/>
        <v>0.60750000000000004</v>
      </c>
      <c r="AO552" s="44">
        <f t="shared" si="949"/>
        <v>18.225000000000001</v>
      </c>
      <c r="AP552" s="44">
        <f t="shared" si="950"/>
        <v>54.675000000000004</v>
      </c>
      <c r="AQ552" s="43">
        <f>+($D$552*10%)/12</f>
        <v>0.60750000000000004</v>
      </c>
      <c r="AR552" s="43">
        <f t="shared" ref="AR552:BB552" si="994">+($D$552*10%)/12</f>
        <v>0.60750000000000004</v>
      </c>
      <c r="AS552" s="43">
        <f t="shared" si="994"/>
        <v>0.60750000000000004</v>
      </c>
      <c r="AT552" s="43">
        <f t="shared" si="994"/>
        <v>0.60750000000000004</v>
      </c>
      <c r="AU552" s="43">
        <f t="shared" si="994"/>
        <v>0.60750000000000004</v>
      </c>
      <c r="AV552" s="43">
        <f t="shared" si="994"/>
        <v>0.60750000000000004</v>
      </c>
      <c r="AW552" s="43">
        <f t="shared" si="994"/>
        <v>0.60750000000000004</v>
      </c>
      <c r="AX552" s="43">
        <f t="shared" si="994"/>
        <v>0.60750000000000004</v>
      </c>
      <c r="AY552" s="43">
        <f t="shared" si="994"/>
        <v>0.60750000000000004</v>
      </c>
      <c r="AZ552" s="43">
        <f t="shared" si="994"/>
        <v>0.60750000000000004</v>
      </c>
      <c r="BA552" s="43">
        <f t="shared" si="994"/>
        <v>0.60750000000000004</v>
      </c>
      <c r="BB552" s="43">
        <f t="shared" si="994"/>
        <v>0.60750000000000004</v>
      </c>
      <c r="BC552" s="44">
        <f t="shared" si="960"/>
        <v>25.515000000000001</v>
      </c>
      <c r="BD552" s="146">
        <f t="shared" si="955"/>
        <v>47.385000000000005</v>
      </c>
    </row>
    <row r="553" spans="1:56" outlineLevel="1" x14ac:dyDescent="0.25">
      <c r="A553" s="84">
        <v>42003</v>
      </c>
      <c r="B553" s="35" t="s">
        <v>772</v>
      </c>
      <c r="C553" s="35" t="s">
        <v>771</v>
      </c>
      <c r="D553" s="101">
        <v>2801.54</v>
      </c>
      <c r="E553" s="38"/>
      <c r="F553" s="38"/>
      <c r="G553" s="38"/>
      <c r="H553" s="38"/>
      <c r="I553" s="38"/>
      <c r="J553" s="38"/>
      <c r="K553" s="38"/>
      <c r="L553" s="38"/>
      <c r="M553" s="40">
        <v>0</v>
      </c>
      <c r="N553" s="40">
        <v>2801.54</v>
      </c>
      <c r="O553" s="41">
        <v>23.346166666666665</v>
      </c>
      <c r="P553" s="40">
        <v>23.346166666666665</v>
      </c>
      <c r="Q553" s="40">
        <v>23.346166666666665</v>
      </c>
      <c r="R553" s="40">
        <v>23.346166666666665</v>
      </c>
      <c r="S553" s="40">
        <v>23.346166666666665</v>
      </c>
      <c r="T553" s="40">
        <v>23.346166666666665</v>
      </c>
      <c r="U553" s="40">
        <v>23.346166666666665</v>
      </c>
      <c r="V553" s="40">
        <v>23.346166666666665</v>
      </c>
      <c r="W553" s="40">
        <v>23.346166666666665</v>
      </c>
      <c r="X553" s="40">
        <v>23.346166666666665</v>
      </c>
      <c r="Y553" s="40">
        <v>23.346166666666665</v>
      </c>
      <c r="Z553" s="40">
        <v>23.346166666666665</v>
      </c>
      <c r="AA553" s="42">
        <f t="shared" si="947"/>
        <v>280.154</v>
      </c>
      <c r="AB553" s="42">
        <v>2521.386</v>
      </c>
      <c r="AC553" s="43">
        <f>+($D$553*10%)/12</f>
        <v>23.346166666666665</v>
      </c>
      <c r="AD553" s="43">
        <f t="shared" ref="AD553:AN553" si="995">+($D$553*10%)/12</f>
        <v>23.346166666666665</v>
      </c>
      <c r="AE553" s="43">
        <f t="shared" si="995"/>
        <v>23.346166666666665</v>
      </c>
      <c r="AF553" s="43">
        <f t="shared" si="995"/>
        <v>23.346166666666665</v>
      </c>
      <c r="AG553" s="43">
        <f t="shared" si="995"/>
        <v>23.346166666666665</v>
      </c>
      <c r="AH553" s="43">
        <f t="shared" si="995"/>
        <v>23.346166666666665</v>
      </c>
      <c r="AI553" s="43">
        <f t="shared" si="995"/>
        <v>23.346166666666665</v>
      </c>
      <c r="AJ553" s="43">
        <f t="shared" si="995"/>
        <v>23.346166666666665</v>
      </c>
      <c r="AK553" s="43">
        <f t="shared" si="995"/>
        <v>23.346166666666665</v>
      </c>
      <c r="AL553" s="43">
        <f t="shared" si="995"/>
        <v>23.346166666666665</v>
      </c>
      <c r="AM553" s="43">
        <f t="shared" si="995"/>
        <v>23.346166666666665</v>
      </c>
      <c r="AN553" s="43">
        <f t="shared" si="995"/>
        <v>23.346166666666665</v>
      </c>
      <c r="AO553" s="44">
        <f t="shared" si="949"/>
        <v>560.30799999999999</v>
      </c>
      <c r="AP553" s="44">
        <f t="shared" si="950"/>
        <v>2241.232</v>
      </c>
      <c r="AQ553" s="43">
        <f>+($D$553*10%)/12</f>
        <v>23.346166666666665</v>
      </c>
      <c r="AR553" s="43">
        <f t="shared" ref="AR553:BB553" si="996">+($D$553*10%)/12</f>
        <v>23.346166666666665</v>
      </c>
      <c r="AS553" s="43">
        <f t="shared" si="996"/>
        <v>23.346166666666665</v>
      </c>
      <c r="AT553" s="43">
        <f t="shared" si="996"/>
        <v>23.346166666666665</v>
      </c>
      <c r="AU553" s="43">
        <f t="shared" si="996"/>
        <v>23.346166666666665</v>
      </c>
      <c r="AV553" s="43">
        <f t="shared" si="996"/>
        <v>23.346166666666665</v>
      </c>
      <c r="AW553" s="43">
        <f t="shared" si="996"/>
        <v>23.346166666666665</v>
      </c>
      <c r="AX553" s="43">
        <f t="shared" si="996"/>
        <v>23.346166666666665</v>
      </c>
      <c r="AY553" s="43">
        <f t="shared" si="996"/>
        <v>23.346166666666665</v>
      </c>
      <c r="AZ553" s="43">
        <f t="shared" si="996"/>
        <v>23.346166666666665</v>
      </c>
      <c r="BA553" s="43">
        <f t="shared" si="996"/>
        <v>23.346166666666665</v>
      </c>
      <c r="BB553" s="43">
        <f t="shared" si="996"/>
        <v>23.346166666666665</v>
      </c>
      <c r="BC553" s="44">
        <f t="shared" si="960"/>
        <v>840.46199999999999</v>
      </c>
      <c r="BD553" s="146">
        <f t="shared" si="955"/>
        <v>1961.078</v>
      </c>
    </row>
    <row r="554" spans="1:56" outlineLevel="1" x14ac:dyDescent="0.25">
      <c r="A554" s="84">
        <v>42003</v>
      </c>
      <c r="B554" s="35" t="s">
        <v>773</v>
      </c>
      <c r="C554" s="35" t="s">
        <v>771</v>
      </c>
      <c r="D554" s="101">
        <v>6230.25</v>
      </c>
      <c r="E554" s="38"/>
      <c r="F554" s="38"/>
      <c r="G554" s="38"/>
      <c r="H554" s="38"/>
      <c r="I554" s="38"/>
      <c r="J554" s="38"/>
      <c r="K554" s="38"/>
      <c r="L554" s="38"/>
      <c r="M554" s="40">
        <v>0</v>
      </c>
      <c r="N554" s="40">
        <v>6230.25</v>
      </c>
      <c r="O554" s="41">
        <v>51.91875000000001</v>
      </c>
      <c r="P554" s="40">
        <v>51.91875000000001</v>
      </c>
      <c r="Q554" s="40">
        <v>51.91875000000001</v>
      </c>
      <c r="R554" s="40">
        <v>51.91875000000001</v>
      </c>
      <c r="S554" s="40">
        <v>51.91875000000001</v>
      </c>
      <c r="T554" s="40">
        <v>51.91875000000001</v>
      </c>
      <c r="U554" s="40">
        <v>51.91875000000001</v>
      </c>
      <c r="V554" s="40">
        <v>51.91875000000001</v>
      </c>
      <c r="W554" s="40">
        <v>51.91875000000001</v>
      </c>
      <c r="X554" s="40">
        <v>51.91875000000001</v>
      </c>
      <c r="Y554" s="40">
        <v>51.91875000000001</v>
      </c>
      <c r="Z554" s="40">
        <v>51.91875000000001</v>
      </c>
      <c r="AA554" s="42">
        <f t="shared" si="947"/>
        <v>623.02500000000009</v>
      </c>
      <c r="AB554" s="42">
        <v>5607.2250000000004</v>
      </c>
      <c r="AC554" s="43">
        <f>+($D$554*10%)/12</f>
        <v>51.91875000000001</v>
      </c>
      <c r="AD554" s="43">
        <f t="shared" ref="AD554:AN554" si="997">+($D$554*10%)/12</f>
        <v>51.91875000000001</v>
      </c>
      <c r="AE554" s="43">
        <f t="shared" si="997"/>
        <v>51.91875000000001</v>
      </c>
      <c r="AF554" s="43">
        <f t="shared" si="997"/>
        <v>51.91875000000001</v>
      </c>
      <c r="AG554" s="43">
        <f t="shared" si="997"/>
        <v>51.91875000000001</v>
      </c>
      <c r="AH554" s="43">
        <f t="shared" si="997"/>
        <v>51.91875000000001</v>
      </c>
      <c r="AI554" s="43">
        <f t="shared" si="997"/>
        <v>51.91875000000001</v>
      </c>
      <c r="AJ554" s="43">
        <f t="shared" si="997"/>
        <v>51.91875000000001</v>
      </c>
      <c r="AK554" s="43">
        <f t="shared" si="997"/>
        <v>51.91875000000001</v>
      </c>
      <c r="AL554" s="43">
        <f t="shared" si="997"/>
        <v>51.91875000000001</v>
      </c>
      <c r="AM554" s="43">
        <f t="shared" si="997"/>
        <v>51.91875000000001</v>
      </c>
      <c r="AN554" s="43">
        <f t="shared" si="997"/>
        <v>51.91875000000001</v>
      </c>
      <c r="AO554" s="44">
        <f t="shared" si="949"/>
        <v>1246.0500000000002</v>
      </c>
      <c r="AP554" s="44">
        <f t="shared" si="950"/>
        <v>4984.2</v>
      </c>
      <c r="AQ554" s="43">
        <f>+($D$554*10%)/12</f>
        <v>51.91875000000001</v>
      </c>
      <c r="AR554" s="43">
        <f t="shared" ref="AR554:BB554" si="998">+($D$554*10%)/12</f>
        <v>51.91875000000001</v>
      </c>
      <c r="AS554" s="43">
        <f t="shared" si="998"/>
        <v>51.91875000000001</v>
      </c>
      <c r="AT554" s="43">
        <f t="shared" si="998"/>
        <v>51.91875000000001</v>
      </c>
      <c r="AU554" s="43">
        <f t="shared" si="998"/>
        <v>51.91875000000001</v>
      </c>
      <c r="AV554" s="43">
        <f t="shared" si="998"/>
        <v>51.91875000000001</v>
      </c>
      <c r="AW554" s="43">
        <f t="shared" si="998"/>
        <v>51.91875000000001</v>
      </c>
      <c r="AX554" s="43">
        <f t="shared" si="998"/>
        <v>51.91875000000001</v>
      </c>
      <c r="AY554" s="43">
        <f t="shared" si="998"/>
        <v>51.91875000000001</v>
      </c>
      <c r="AZ554" s="43">
        <f t="shared" si="998"/>
        <v>51.91875000000001</v>
      </c>
      <c r="BA554" s="43">
        <f t="shared" si="998"/>
        <v>51.91875000000001</v>
      </c>
      <c r="BB554" s="43">
        <f t="shared" si="998"/>
        <v>51.91875000000001</v>
      </c>
      <c r="BC554" s="44">
        <f t="shared" si="960"/>
        <v>1869.0750000000003</v>
      </c>
      <c r="BD554" s="146">
        <f t="shared" si="955"/>
        <v>4361.1749999999993</v>
      </c>
    </row>
    <row r="555" spans="1:56" outlineLevel="1" x14ac:dyDescent="0.25">
      <c r="A555" s="84">
        <v>42003</v>
      </c>
      <c r="B555" s="35" t="s">
        <v>774</v>
      </c>
      <c r="C555" s="35" t="s">
        <v>775</v>
      </c>
      <c r="D555" s="101">
        <v>18967.91</v>
      </c>
      <c r="E555" s="38"/>
      <c r="F555" s="38"/>
      <c r="G555" s="38"/>
      <c r="H555" s="38"/>
      <c r="I555" s="38"/>
      <c r="J555" s="38"/>
      <c r="K555" s="38"/>
      <c r="L555" s="38"/>
      <c r="M555" s="40">
        <v>0</v>
      </c>
      <c r="N555" s="40">
        <v>18967.91</v>
      </c>
      <c r="O555" s="41">
        <v>158.06591666666668</v>
      </c>
      <c r="P555" s="40">
        <v>158.06591666666668</v>
      </c>
      <c r="Q555" s="40">
        <v>158.06591666666668</v>
      </c>
      <c r="R555" s="40">
        <v>158.06591666666668</v>
      </c>
      <c r="S555" s="40">
        <v>158.06591666666668</v>
      </c>
      <c r="T555" s="40">
        <v>158.06591666666668</v>
      </c>
      <c r="U555" s="40">
        <v>158.06591666666668</v>
      </c>
      <c r="V555" s="40">
        <v>158.06591666666668</v>
      </c>
      <c r="W555" s="40">
        <v>158.06591666666668</v>
      </c>
      <c r="X555" s="40">
        <v>158.06591666666668</v>
      </c>
      <c r="Y555" s="40">
        <v>158.06591666666668</v>
      </c>
      <c r="Z555" s="40">
        <v>158.06591666666668</v>
      </c>
      <c r="AA555" s="42">
        <f t="shared" si="947"/>
        <v>1896.7910000000002</v>
      </c>
      <c r="AB555" s="42">
        <v>17071.118999999999</v>
      </c>
      <c r="AC555" s="43">
        <f>+($D$555*10%)/12</f>
        <v>158.06591666666668</v>
      </c>
      <c r="AD555" s="43">
        <f t="shared" ref="AD555:AN555" si="999">+($D$555*10%)/12</f>
        <v>158.06591666666668</v>
      </c>
      <c r="AE555" s="43">
        <f t="shared" si="999"/>
        <v>158.06591666666668</v>
      </c>
      <c r="AF555" s="43">
        <f t="shared" si="999"/>
        <v>158.06591666666668</v>
      </c>
      <c r="AG555" s="43">
        <f t="shared" si="999"/>
        <v>158.06591666666668</v>
      </c>
      <c r="AH555" s="43">
        <f t="shared" si="999"/>
        <v>158.06591666666668</v>
      </c>
      <c r="AI555" s="43">
        <f t="shared" si="999"/>
        <v>158.06591666666668</v>
      </c>
      <c r="AJ555" s="43">
        <f t="shared" si="999"/>
        <v>158.06591666666668</v>
      </c>
      <c r="AK555" s="43">
        <f t="shared" si="999"/>
        <v>158.06591666666668</v>
      </c>
      <c r="AL555" s="43">
        <f t="shared" si="999"/>
        <v>158.06591666666668</v>
      </c>
      <c r="AM555" s="43">
        <f t="shared" si="999"/>
        <v>158.06591666666668</v>
      </c>
      <c r="AN555" s="43">
        <f t="shared" si="999"/>
        <v>158.06591666666668</v>
      </c>
      <c r="AO555" s="44">
        <f t="shared" si="949"/>
        <v>3793.5820000000003</v>
      </c>
      <c r="AP555" s="44">
        <f t="shared" si="950"/>
        <v>15174.328</v>
      </c>
      <c r="AQ555" s="43">
        <f>+($D$555*10%)/12</f>
        <v>158.06591666666668</v>
      </c>
      <c r="AR555" s="43">
        <f t="shared" ref="AR555:BB555" si="1000">+($D$555*10%)/12</f>
        <v>158.06591666666668</v>
      </c>
      <c r="AS555" s="43">
        <f t="shared" si="1000"/>
        <v>158.06591666666668</v>
      </c>
      <c r="AT555" s="43">
        <f t="shared" si="1000"/>
        <v>158.06591666666668</v>
      </c>
      <c r="AU555" s="43">
        <f t="shared" si="1000"/>
        <v>158.06591666666668</v>
      </c>
      <c r="AV555" s="43">
        <f t="shared" si="1000"/>
        <v>158.06591666666668</v>
      </c>
      <c r="AW555" s="43">
        <f t="shared" si="1000"/>
        <v>158.06591666666668</v>
      </c>
      <c r="AX555" s="43">
        <f t="shared" si="1000"/>
        <v>158.06591666666668</v>
      </c>
      <c r="AY555" s="43">
        <f t="shared" si="1000"/>
        <v>158.06591666666668</v>
      </c>
      <c r="AZ555" s="43">
        <f t="shared" si="1000"/>
        <v>158.06591666666668</v>
      </c>
      <c r="BA555" s="43">
        <f t="shared" si="1000"/>
        <v>158.06591666666668</v>
      </c>
      <c r="BB555" s="43">
        <f t="shared" si="1000"/>
        <v>158.06591666666668</v>
      </c>
      <c r="BC555" s="44">
        <f t="shared" si="960"/>
        <v>5690.3730000000005</v>
      </c>
      <c r="BD555" s="146">
        <f t="shared" si="955"/>
        <v>13277.537</v>
      </c>
    </row>
    <row r="556" spans="1:56" outlineLevel="1" x14ac:dyDescent="0.25">
      <c r="A556" s="84">
        <v>42019</v>
      </c>
      <c r="B556" s="35" t="s">
        <v>776</v>
      </c>
      <c r="C556" s="35"/>
      <c r="D556" s="101">
        <v>5185.1899999999996</v>
      </c>
      <c r="E556" s="38"/>
      <c r="F556" s="38"/>
      <c r="G556" s="38"/>
      <c r="H556" s="38"/>
      <c r="I556" s="38"/>
      <c r="J556" s="38"/>
      <c r="K556" s="38"/>
      <c r="L556" s="38"/>
      <c r="M556" s="42"/>
      <c r="N556" s="42"/>
      <c r="O556" s="41"/>
      <c r="P556" s="40">
        <v>43.209916666666665</v>
      </c>
      <c r="Q556" s="40">
        <v>43.209916666666665</v>
      </c>
      <c r="R556" s="40">
        <v>43.209916666666665</v>
      </c>
      <c r="S556" s="40">
        <v>43.209916666666665</v>
      </c>
      <c r="T556" s="40">
        <v>43.209916666666665</v>
      </c>
      <c r="U556" s="40">
        <v>43.209916666666665</v>
      </c>
      <c r="V556" s="40">
        <v>43.209916666666665</v>
      </c>
      <c r="W556" s="40">
        <v>43.209916666666665</v>
      </c>
      <c r="X556" s="40">
        <v>43.209916666666665</v>
      </c>
      <c r="Y556" s="40">
        <v>43.209916666666665</v>
      </c>
      <c r="Z556" s="40">
        <v>43.209916666666665</v>
      </c>
      <c r="AA556" s="42">
        <f t="shared" si="947"/>
        <v>475.30908333333343</v>
      </c>
      <c r="AB556" s="42">
        <v>4709.8809166666661</v>
      </c>
      <c r="AC556" s="43">
        <f>+($D$556*10%)/12</f>
        <v>43.209916666666665</v>
      </c>
      <c r="AD556" s="43">
        <f t="shared" ref="AD556:AN556" si="1001">+($D$556*10%)/12</f>
        <v>43.209916666666665</v>
      </c>
      <c r="AE556" s="43">
        <f t="shared" si="1001"/>
        <v>43.209916666666665</v>
      </c>
      <c r="AF556" s="43">
        <f t="shared" si="1001"/>
        <v>43.209916666666665</v>
      </c>
      <c r="AG556" s="43">
        <f t="shared" si="1001"/>
        <v>43.209916666666665</v>
      </c>
      <c r="AH556" s="43">
        <f t="shared" si="1001"/>
        <v>43.209916666666665</v>
      </c>
      <c r="AI556" s="43">
        <f t="shared" si="1001"/>
        <v>43.209916666666665</v>
      </c>
      <c r="AJ556" s="43">
        <f t="shared" si="1001"/>
        <v>43.209916666666665</v>
      </c>
      <c r="AK556" s="43">
        <f t="shared" si="1001"/>
        <v>43.209916666666665</v>
      </c>
      <c r="AL556" s="43">
        <f t="shared" si="1001"/>
        <v>43.209916666666665</v>
      </c>
      <c r="AM556" s="43">
        <f t="shared" si="1001"/>
        <v>43.209916666666665</v>
      </c>
      <c r="AN556" s="43">
        <f t="shared" si="1001"/>
        <v>43.209916666666665</v>
      </c>
      <c r="AO556" s="44">
        <f t="shared" si="949"/>
        <v>993.82808333333355</v>
      </c>
      <c r="AP556" s="44">
        <f t="shared" si="950"/>
        <v>4191.3619166666658</v>
      </c>
      <c r="AQ556" s="43">
        <f>+($D$556*10%)/12</f>
        <v>43.209916666666665</v>
      </c>
      <c r="AR556" s="43">
        <f t="shared" ref="AR556:BB556" si="1002">+($D$556*10%)/12</f>
        <v>43.209916666666665</v>
      </c>
      <c r="AS556" s="43">
        <f t="shared" si="1002"/>
        <v>43.209916666666665</v>
      </c>
      <c r="AT556" s="43">
        <f t="shared" si="1002"/>
        <v>43.209916666666665</v>
      </c>
      <c r="AU556" s="43">
        <f t="shared" si="1002"/>
        <v>43.209916666666665</v>
      </c>
      <c r="AV556" s="43">
        <f t="shared" si="1002"/>
        <v>43.209916666666665</v>
      </c>
      <c r="AW556" s="43">
        <f t="shared" si="1002"/>
        <v>43.209916666666665</v>
      </c>
      <c r="AX556" s="43">
        <f t="shared" si="1002"/>
        <v>43.209916666666665</v>
      </c>
      <c r="AY556" s="43">
        <f t="shared" si="1002"/>
        <v>43.209916666666665</v>
      </c>
      <c r="AZ556" s="43">
        <f t="shared" si="1002"/>
        <v>43.209916666666665</v>
      </c>
      <c r="BA556" s="43">
        <f t="shared" si="1002"/>
        <v>43.209916666666665</v>
      </c>
      <c r="BB556" s="43">
        <f t="shared" si="1002"/>
        <v>43.209916666666665</v>
      </c>
      <c r="BC556" s="44">
        <f t="shared" si="960"/>
        <v>1512.3470833333336</v>
      </c>
      <c r="BD556" s="146">
        <f t="shared" si="955"/>
        <v>3672.842916666666</v>
      </c>
    </row>
    <row r="557" spans="1:56" outlineLevel="1" x14ac:dyDescent="0.25">
      <c r="A557" s="84">
        <v>42271</v>
      </c>
      <c r="B557" s="35" t="s">
        <v>777</v>
      </c>
      <c r="C557" s="35" t="s">
        <v>778</v>
      </c>
      <c r="D557" s="101">
        <v>11165</v>
      </c>
      <c r="E557" s="38"/>
      <c r="F557" s="38"/>
      <c r="G557" s="38"/>
      <c r="H557" s="38"/>
      <c r="I557" s="38"/>
      <c r="J557" s="38"/>
      <c r="K557" s="38"/>
      <c r="L557" s="38"/>
      <c r="M557" s="42"/>
      <c r="N557" s="42"/>
      <c r="O557" s="41"/>
      <c r="P557" s="40"/>
      <c r="Q557" s="40"/>
      <c r="R557" s="39"/>
      <c r="S557" s="39"/>
      <c r="T557" s="39"/>
      <c r="U557" s="39"/>
      <c r="V557" s="39"/>
      <c r="W557" s="39"/>
      <c r="X557" s="39">
        <f t="shared" ref="X557:Z557" si="1003">+($D$557*10%)/12</f>
        <v>93.041666666666671</v>
      </c>
      <c r="Y557" s="39">
        <f t="shared" si="1003"/>
        <v>93.041666666666671</v>
      </c>
      <c r="Z557" s="39">
        <f t="shared" si="1003"/>
        <v>93.041666666666671</v>
      </c>
      <c r="AA557" s="42">
        <f t="shared" si="947"/>
        <v>279.125</v>
      </c>
      <c r="AB557" s="42">
        <v>10885.875</v>
      </c>
      <c r="AC557" s="43">
        <f>+($D$557*10%)/12</f>
        <v>93.041666666666671</v>
      </c>
      <c r="AD557" s="43">
        <f t="shared" ref="AD557:AN557" si="1004">+($D$557*10%)/12</f>
        <v>93.041666666666671</v>
      </c>
      <c r="AE557" s="43">
        <f t="shared" si="1004"/>
        <v>93.041666666666671</v>
      </c>
      <c r="AF557" s="43">
        <f t="shared" si="1004"/>
        <v>93.041666666666671</v>
      </c>
      <c r="AG557" s="43">
        <f t="shared" si="1004"/>
        <v>93.041666666666671</v>
      </c>
      <c r="AH557" s="43">
        <f t="shared" si="1004"/>
        <v>93.041666666666671</v>
      </c>
      <c r="AI557" s="43">
        <f t="shared" si="1004"/>
        <v>93.041666666666671</v>
      </c>
      <c r="AJ557" s="43">
        <f t="shared" si="1004"/>
        <v>93.041666666666671</v>
      </c>
      <c r="AK557" s="43">
        <f t="shared" si="1004"/>
        <v>93.041666666666671</v>
      </c>
      <c r="AL557" s="43">
        <f t="shared" si="1004"/>
        <v>93.041666666666671</v>
      </c>
      <c r="AM557" s="43">
        <f t="shared" si="1004"/>
        <v>93.041666666666671</v>
      </c>
      <c r="AN557" s="43">
        <f t="shared" si="1004"/>
        <v>93.041666666666671</v>
      </c>
      <c r="AO557" s="44">
        <f t="shared" si="949"/>
        <v>1395.6249999999998</v>
      </c>
      <c r="AP557" s="44">
        <f t="shared" si="950"/>
        <v>9769.375</v>
      </c>
      <c r="AQ557" s="43">
        <f>+($D$557*10%)/12</f>
        <v>93.041666666666671</v>
      </c>
      <c r="AR557" s="43">
        <f t="shared" ref="AR557:BB557" si="1005">+($D$557*10%)/12</f>
        <v>93.041666666666671</v>
      </c>
      <c r="AS557" s="43">
        <f t="shared" si="1005"/>
        <v>93.041666666666671</v>
      </c>
      <c r="AT557" s="43">
        <f t="shared" si="1005"/>
        <v>93.041666666666671</v>
      </c>
      <c r="AU557" s="43">
        <f t="shared" si="1005"/>
        <v>93.041666666666671</v>
      </c>
      <c r="AV557" s="43">
        <f t="shared" si="1005"/>
        <v>93.041666666666671</v>
      </c>
      <c r="AW557" s="43">
        <f t="shared" si="1005"/>
        <v>93.041666666666671</v>
      </c>
      <c r="AX557" s="43">
        <f t="shared" si="1005"/>
        <v>93.041666666666671</v>
      </c>
      <c r="AY557" s="43">
        <f t="shared" si="1005"/>
        <v>93.041666666666671</v>
      </c>
      <c r="AZ557" s="43">
        <f t="shared" si="1005"/>
        <v>93.041666666666671</v>
      </c>
      <c r="BA557" s="43">
        <f t="shared" si="1005"/>
        <v>93.041666666666671</v>
      </c>
      <c r="BB557" s="43">
        <f t="shared" si="1005"/>
        <v>93.041666666666671</v>
      </c>
      <c r="BC557" s="44">
        <f t="shared" si="960"/>
        <v>2512.1249999999995</v>
      </c>
      <c r="BD557" s="146">
        <f t="shared" si="955"/>
        <v>8652.875</v>
      </c>
    </row>
    <row r="558" spans="1:56" outlineLevel="1" x14ac:dyDescent="0.25">
      <c r="A558" s="124">
        <v>42086</v>
      </c>
      <c r="B558" s="125" t="s">
        <v>219</v>
      </c>
      <c r="C558" s="125" t="s">
        <v>779</v>
      </c>
      <c r="D558" s="45">
        <v>381.39</v>
      </c>
      <c r="E558" s="38"/>
      <c r="F558" s="38"/>
      <c r="G558" s="38"/>
      <c r="H558" s="38"/>
      <c r="I558" s="38"/>
      <c r="J558" s="38"/>
      <c r="K558" s="38"/>
      <c r="L558" s="38"/>
      <c r="M558" s="42"/>
      <c r="N558" s="42"/>
      <c r="O558" s="41"/>
      <c r="P558" s="40"/>
      <c r="Q558" s="40"/>
      <c r="R558" s="40">
        <f>+($D$558*10%)/12</f>
        <v>3.1782500000000002</v>
      </c>
      <c r="S558" s="40">
        <f t="shared" ref="S558:Z558" si="1006">+($D$558*10%)/12</f>
        <v>3.1782500000000002</v>
      </c>
      <c r="T558" s="40">
        <f t="shared" si="1006"/>
        <v>3.1782500000000002</v>
      </c>
      <c r="U558" s="40">
        <f t="shared" si="1006"/>
        <v>3.1782500000000002</v>
      </c>
      <c r="V558" s="40">
        <f t="shared" si="1006"/>
        <v>3.1782500000000002</v>
      </c>
      <c r="W558" s="40">
        <f t="shared" si="1006"/>
        <v>3.1782500000000002</v>
      </c>
      <c r="X558" s="40">
        <f t="shared" si="1006"/>
        <v>3.1782500000000002</v>
      </c>
      <c r="Y558" s="40">
        <f t="shared" si="1006"/>
        <v>3.1782500000000002</v>
      </c>
      <c r="Z558" s="40">
        <f t="shared" si="1006"/>
        <v>3.1782500000000002</v>
      </c>
      <c r="AA558" s="42">
        <f t="shared" si="947"/>
        <v>28.60425</v>
      </c>
      <c r="AB558" s="42"/>
      <c r="AC558" s="40">
        <f t="shared" ref="AC558:AN558" si="1007">+($D$558*10%)/12</f>
        <v>3.1782500000000002</v>
      </c>
      <c r="AD558" s="40">
        <f t="shared" si="1007"/>
        <v>3.1782500000000002</v>
      </c>
      <c r="AE558" s="40">
        <f t="shared" si="1007"/>
        <v>3.1782500000000002</v>
      </c>
      <c r="AF558" s="40">
        <f t="shared" si="1007"/>
        <v>3.1782500000000002</v>
      </c>
      <c r="AG558" s="40">
        <f t="shared" si="1007"/>
        <v>3.1782500000000002</v>
      </c>
      <c r="AH558" s="40">
        <f t="shared" si="1007"/>
        <v>3.1782500000000002</v>
      </c>
      <c r="AI558" s="40">
        <f t="shared" si="1007"/>
        <v>3.1782500000000002</v>
      </c>
      <c r="AJ558" s="40">
        <f t="shared" si="1007"/>
        <v>3.1782500000000002</v>
      </c>
      <c r="AK558" s="40">
        <f t="shared" si="1007"/>
        <v>3.1782500000000002</v>
      </c>
      <c r="AL558" s="40">
        <f t="shared" si="1007"/>
        <v>3.1782500000000002</v>
      </c>
      <c r="AM558" s="40">
        <f t="shared" si="1007"/>
        <v>3.1782500000000002</v>
      </c>
      <c r="AN558" s="40">
        <f t="shared" si="1007"/>
        <v>3.1782500000000002</v>
      </c>
      <c r="AO558" s="44">
        <f t="shared" si="949"/>
        <v>66.743249999999989</v>
      </c>
      <c r="AP558" s="44">
        <f>+D558-AO558</f>
        <v>314.64675</v>
      </c>
      <c r="AQ558" s="43">
        <f>+($D$558*10%)/12</f>
        <v>3.1782500000000002</v>
      </c>
      <c r="AR558" s="43">
        <f t="shared" ref="AR558:BB558" si="1008">+($D$558*10%)/12</f>
        <v>3.1782500000000002</v>
      </c>
      <c r="AS558" s="43">
        <f t="shared" si="1008"/>
        <v>3.1782500000000002</v>
      </c>
      <c r="AT558" s="43">
        <f t="shared" si="1008"/>
        <v>3.1782500000000002</v>
      </c>
      <c r="AU558" s="43">
        <f t="shared" si="1008"/>
        <v>3.1782500000000002</v>
      </c>
      <c r="AV558" s="43">
        <f t="shared" si="1008"/>
        <v>3.1782500000000002</v>
      </c>
      <c r="AW558" s="43">
        <f t="shared" si="1008"/>
        <v>3.1782500000000002</v>
      </c>
      <c r="AX558" s="43">
        <f t="shared" si="1008"/>
        <v>3.1782500000000002</v>
      </c>
      <c r="AY558" s="43">
        <f t="shared" si="1008"/>
        <v>3.1782500000000002</v>
      </c>
      <c r="AZ558" s="43">
        <f t="shared" si="1008"/>
        <v>3.1782500000000002</v>
      </c>
      <c r="BA558" s="43">
        <f t="shared" si="1008"/>
        <v>3.1782500000000002</v>
      </c>
      <c r="BB558" s="43">
        <f t="shared" si="1008"/>
        <v>3.1782500000000002</v>
      </c>
      <c r="BC558" s="44">
        <f t="shared" si="960"/>
        <v>104.88224999999998</v>
      </c>
      <c r="BD558" s="146">
        <f t="shared" si="955"/>
        <v>276.50774999999999</v>
      </c>
    </row>
    <row r="559" spans="1:56" outlineLevel="1" x14ac:dyDescent="0.25">
      <c r="A559" s="84">
        <v>42408</v>
      </c>
      <c r="B559" s="35" t="s">
        <v>780</v>
      </c>
      <c r="C559" s="35" t="s">
        <v>781</v>
      </c>
      <c r="D559" s="45">
        <v>124889.91</v>
      </c>
      <c r="E559" s="38"/>
      <c r="F559" s="38"/>
      <c r="G559" s="38"/>
      <c r="H559" s="38"/>
      <c r="I559" s="38"/>
      <c r="J559" s="38"/>
      <c r="K559" s="38"/>
      <c r="L559" s="38"/>
      <c r="M559" s="42"/>
      <c r="N559" s="42"/>
      <c r="O559" s="41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2"/>
      <c r="AB559" s="42"/>
      <c r="AC559" s="44"/>
      <c r="AD559" s="44"/>
      <c r="AE559" s="43">
        <f>+($D$559*10%)/12</f>
        <v>1040.7492500000001</v>
      </c>
      <c r="AF559" s="43">
        <f t="shared" ref="AF559:AN559" si="1009">+($D$559*10%)/12</f>
        <v>1040.7492500000001</v>
      </c>
      <c r="AG559" s="43">
        <f t="shared" si="1009"/>
        <v>1040.7492500000001</v>
      </c>
      <c r="AH559" s="43">
        <f t="shared" si="1009"/>
        <v>1040.7492500000001</v>
      </c>
      <c r="AI559" s="43">
        <f t="shared" si="1009"/>
        <v>1040.7492500000001</v>
      </c>
      <c r="AJ559" s="43">
        <f t="shared" si="1009"/>
        <v>1040.7492500000001</v>
      </c>
      <c r="AK559" s="43">
        <f t="shared" si="1009"/>
        <v>1040.7492500000001</v>
      </c>
      <c r="AL559" s="43">
        <f t="shared" si="1009"/>
        <v>1040.7492500000001</v>
      </c>
      <c r="AM559" s="43">
        <f t="shared" si="1009"/>
        <v>1040.7492500000001</v>
      </c>
      <c r="AN559" s="43">
        <f t="shared" si="1009"/>
        <v>1040.7492500000001</v>
      </c>
      <c r="AO559" s="44">
        <f t="shared" si="949"/>
        <v>10407.492500000002</v>
      </c>
      <c r="AP559" s="44">
        <f t="shared" si="950"/>
        <v>114482.4175</v>
      </c>
      <c r="AQ559" s="43">
        <f>+($D$559*10%)/12</f>
        <v>1040.7492500000001</v>
      </c>
      <c r="AR559" s="43">
        <f t="shared" ref="AR559:BB559" si="1010">+($D$559*10%)/12</f>
        <v>1040.7492500000001</v>
      </c>
      <c r="AS559" s="43">
        <f t="shared" si="1010"/>
        <v>1040.7492500000001</v>
      </c>
      <c r="AT559" s="43">
        <f t="shared" si="1010"/>
        <v>1040.7492500000001</v>
      </c>
      <c r="AU559" s="43">
        <f t="shared" si="1010"/>
        <v>1040.7492500000001</v>
      </c>
      <c r="AV559" s="43">
        <f t="shared" si="1010"/>
        <v>1040.7492500000001</v>
      </c>
      <c r="AW559" s="43">
        <f t="shared" si="1010"/>
        <v>1040.7492500000001</v>
      </c>
      <c r="AX559" s="43">
        <f t="shared" si="1010"/>
        <v>1040.7492500000001</v>
      </c>
      <c r="AY559" s="43">
        <f t="shared" si="1010"/>
        <v>1040.7492500000001</v>
      </c>
      <c r="AZ559" s="43">
        <f t="shared" si="1010"/>
        <v>1040.7492500000001</v>
      </c>
      <c r="BA559" s="43">
        <f t="shared" si="1010"/>
        <v>1040.7492500000001</v>
      </c>
      <c r="BB559" s="43">
        <f t="shared" si="1010"/>
        <v>1040.7492500000001</v>
      </c>
      <c r="BC559" s="44">
        <f t="shared" si="960"/>
        <v>22896.483500000006</v>
      </c>
      <c r="BD559" s="146">
        <f t="shared" si="955"/>
        <v>101993.4265</v>
      </c>
    </row>
    <row r="560" spans="1:56" outlineLevel="1" x14ac:dyDescent="0.25">
      <c r="A560" s="84">
        <v>42408</v>
      </c>
      <c r="B560" s="35" t="s">
        <v>782</v>
      </c>
      <c r="C560" s="35" t="s">
        <v>781</v>
      </c>
      <c r="D560" s="45">
        <v>30525.88</v>
      </c>
      <c r="E560" s="38"/>
      <c r="F560" s="38"/>
      <c r="G560" s="38"/>
      <c r="H560" s="38"/>
      <c r="I560" s="38"/>
      <c r="J560" s="38"/>
      <c r="K560" s="38"/>
      <c r="L560" s="38"/>
      <c r="M560" s="42"/>
      <c r="N560" s="42"/>
      <c r="O560" s="41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2"/>
      <c r="AB560" s="42"/>
      <c r="AC560" s="44"/>
      <c r="AD560" s="44"/>
      <c r="AE560" s="44">
        <f>+($D$560*10%)/12</f>
        <v>254.38233333333335</v>
      </c>
      <c r="AF560" s="44">
        <f t="shared" ref="AF560:AN560" si="1011">+($D$560*10%)/12</f>
        <v>254.38233333333335</v>
      </c>
      <c r="AG560" s="44">
        <f t="shared" si="1011"/>
        <v>254.38233333333335</v>
      </c>
      <c r="AH560" s="44">
        <f t="shared" si="1011"/>
        <v>254.38233333333335</v>
      </c>
      <c r="AI560" s="44">
        <f t="shared" si="1011"/>
        <v>254.38233333333335</v>
      </c>
      <c r="AJ560" s="44">
        <f t="shared" si="1011"/>
        <v>254.38233333333335</v>
      </c>
      <c r="AK560" s="44">
        <f t="shared" si="1011"/>
        <v>254.38233333333335</v>
      </c>
      <c r="AL560" s="44">
        <f t="shared" si="1011"/>
        <v>254.38233333333335</v>
      </c>
      <c r="AM560" s="44">
        <f t="shared" si="1011"/>
        <v>254.38233333333335</v>
      </c>
      <c r="AN560" s="44">
        <f t="shared" si="1011"/>
        <v>254.38233333333335</v>
      </c>
      <c r="AO560" s="44">
        <f t="shared" si="949"/>
        <v>2543.8233333333342</v>
      </c>
      <c r="AP560" s="44">
        <f t="shared" si="950"/>
        <v>27982.056666666667</v>
      </c>
      <c r="AQ560" s="43">
        <f>+($D$560*10%)/12</f>
        <v>254.38233333333335</v>
      </c>
      <c r="AR560" s="169">
        <f t="shared" ref="AR560:BB560" si="1012">+($D$560*10%)/12</f>
        <v>254.38233333333335</v>
      </c>
      <c r="AS560" s="169">
        <f t="shared" si="1012"/>
        <v>254.38233333333335</v>
      </c>
      <c r="AT560" s="169">
        <f t="shared" si="1012"/>
        <v>254.38233333333335</v>
      </c>
      <c r="AU560" s="169">
        <f t="shared" si="1012"/>
        <v>254.38233333333335</v>
      </c>
      <c r="AV560" s="169">
        <f t="shared" si="1012"/>
        <v>254.38233333333335</v>
      </c>
      <c r="AW560" s="169">
        <f t="shared" si="1012"/>
        <v>254.38233333333335</v>
      </c>
      <c r="AX560" s="169">
        <f t="shared" si="1012"/>
        <v>254.38233333333335</v>
      </c>
      <c r="AY560" s="169">
        <f t="shared" si="1012"/>
        <v>254.38233333333335</v>
      </c>
      <c r="AZ560" s="169">
        <f t="shared" si="1012"/>
        <v>254.38233333333335</v>
      </c>
      <c r="BA560" s="169">
        <f t="shared" si="1012"/>
        <v>254.38233333333335</v>
      </c>
      <c r="BB560" s="169">
        <f t="shared" si="1012"/>
        <v>254.38233333333335</v>
      </c>
      <c r="BC560" s="142">
        <f t="shared" si="960"/>
        <v>5596.4113333333353</v>
      </c>
      <c r="BD560" s="170">
        <f t="shared" si="955"/>
        <v>24929.468666666668</v>
      </c>
    </row>
    <row r="561" spans="1:56" outlineLevel="1" x14ac:dyDescent="0.25">
      <c r="A561" s="194">
        <v>42735</v>
      </c>
      <c r="B561" s="35" t="s">
        <v>863</v>
      </c>
      <c r="C561" s="35" t="s">
        <v>729</v>
      </c>
      <c r="D561" s="45">
        <v>39922.76</v>
      </c>
      <c r="E561" s="38"/>
      <c r="F561" s="38"/>
      <c r="G561" s="38"/>
      <c r="H561" s="38"/>
      <c r="I561" s="38"/>
      <c r="J561" s="38"/>
      <c r="K561" s="38"/>
      <c r="L561" s="38"/>
      <c r="M561" s="42"/>
      <c r="N561" s="42"/>
      <c r="O561" s="41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2"/>
      <c r="AB561" s="42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3">
        <f>+($D$561*10%)/12</f>
        <v>332.68966666666671</v>
      </c>
      <c r="AR561" s="169">
        <f t="shared" ref="AR561:BB561" si="1013">+($D$561*10%)/12</f>
        <v>332.68966666666671</v>
      </c>
      <c r="AS561" s="169">
        <f t="shared" si="1013"/>
        <v>332.68966666666671</v>
      </c>
      <c r="AT561" s="169">
        <f t="shared" si="1013"/>
        <v>332.68966666666671</v>
      </c>
      <c r="AU561" s="169">
        <f t="shared" si="1013"/>
        <v>332.68966666666671</v>
      </c>
      <c r="AV561" s="169">
        <f t="shared" si="1013"/>
        <v>332.68966666666671</v>
      </c>
      <c r="AW561" s="169">
        <f t="shared" si="1013"/>
        <v>332.68966666666671</v>
      </c>
      <c r="AX561" s="169">
        <f t="shared" si="1013"/>
        <v>332.68966666666671</v>
      </c>
      <c r="AY561" s="169">
        <f t="shared" si="1013"/>
        <v>332.68966666666671</v>
      </c>
      <c r="AZ561" s="169">
        <f t="shared" si="1013"/>
        <v>332.68966666666671</v>
      </c>
      <c r="BA561" s="169">
        <f t="shared" si="1013"/>
        <v>332.68966666666671</v>
      </c>
      <c r="BB561" s="169">
        <f t="shared" si="1013"/>
        <v>332.68966666666671</v>
      </c>
      <c r="BC561" s="142">
        <f t="shared" si="960"/>
        <v>3992.2760000000003</v>
      </c>
      <c r="BD561" s="170">
        <f t="shared" ref="BD561" si="1014">+D561-BC561</f>
        <v>35930.484000000004</v>
      </c>
    </row>
    <row r="562" spans="1:56" s="171" customFormat="1" ht="15.75" outlineLevel="1" thickBot="1" x14ac:dyDescent="0.3">
      <c r="A562" s="172"/>
      <c r="B562" s="181"/>
      <c r="C562" s="173"/>
      <c r="D562" s="174"/>
      <c r="E562" s="175"/>
      <c r="F562" s="175"/>
      <c r="G562" s="175"/>
      <c r="H562" s="175"/>
      <c r="I562" s="175"/>
      <c r="J562" s="175"/>
      <c r="K562" s="175"/>
      <c r="L562" s="175"/>
      <c r="M562" s="176"/>
      <c r="N562" s="176"/>
      <c r="O562" s="177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  <c r="AA562" s="176"/>
      <c r="AB562" s="176"/>
      <c r="AC562" s="179"/>
      <c r="AD562" s="179"/>
      <c r="AE562" s="179"/>
      <c r="AF562" s="179"/>
      <c r="AG562" s="179"/>
      <c r="AH562" s="179"/>
      <c r="AI562" s="179"/>
      <c r="AJ562" s="179"/>
      <c r="AK562" s="179"/>
      <c r="AL562" s="179"/>
      <c r="AM562" s="179"/>
      <c r="AN562" s="179"/>
      <c r="AO562" s="179"/>
      <c r="AP562" s="179"/>
      <c r="AQ562" s="192"/>
      <c r="AR562" s="192"/>
      <c r="AS562" s="192"/>
      <c r="AT562" s="192"/>
      <c r="AU562" s="192"/>
      <c r="AV562" s="192"/>
      <c r="AW562" s="192"/>
      <c r="AX562" s="192"/>
      <c r="AY562" s="192"/>
      <c r="AZ562" s="192"/>
      <c r="BA562" s="192"/>
      <c r="BB562" s="192"/>
      <c r="BC562" s="189"/>
      <c r="BD562" s="193"/>
    </row>
    <row r="563" spans="1:56" x14ac:dyDescent="0.25">
      <c r="A563" s="56"/>
      <c r="B563" s="5"/>
      <c r="C563" s="5"/>
      <c r="D563" s="63"/>
      <c r="E563" s="58"/>
      <c r="F563" s="58"/>
      <c r="G563" s="58"/>
      <c r="H563" s="58"/>
      <c r="I563" s="58"/>
      <c r="J563" s="58"/>
      <c r="K563" s="58"/>
      <c r="L563" s="58"/>
      <c r="M563" s="60"/>
      <c r="N563" s="60"/>
      <c r="O563" s="59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60"/>
      <c r="AB563" s="60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>
        <f t="shared" ref="AQ563:BD563" si="1015">+SUM(AQ531:AQ562)</f>
        <v>5008.8791666666675</v>
      </c>
      <c r="AR563" s="61">
        <f t="shared" si="1015"/>
        <v>5008.8791666666675</v>
      </c>
      <c r="AS563" s="61">
        <f t="shared" si="1015"/>
        <v>5008.8791666666675</v>
      </c>
      <c r="AT563" s="61">
        <f t="shared" si="1015"/>
        <v>4674.8958333333339</v>
      </c>
      <c r="AU563" s="61">
        <f t="shared" si="1015"/>
        <v>4553.2269166666674</v>
      </c>
      <c r="AV563" s="61">
        <f t="shared" si="1015"/>
        <v>4538.5308333333342</v>
      </c>
      <c r="AW563" s="61">
        <f t="shared" si="1015"/>
        <v>4538.5308333333342</v>
      </c>
      <c r="AX563" s="61">
        <f t="shared" si="1015"/>
        <v>4538.5308333333342</v>
      </c>
      <c r="AY563" s="61">
        <f t="shared" si="1015"/>
        <v>4538.5308333333342</v>
      </c>
      <c r="AZ563" s="61">
        <f t="shared" si="1015"/>
        <v>4538.5308333333342</v>
      </c>
      <c r="BA563" s="61">
        <f t="shared" si="1015"/>
        <v>4538.5308333333342</v>
      </c>
      <c r="BB563" s="61">
        <f t="shared" si="1015"/>
        <v>4538.5308333333342</v>
      </c>
      <c r="BC563" s="61">
        <f t="shared" si="1015"/>
        <v>282866.13541666674</v>
      </c>
      <c r="BD563" s="61">
        <f t="shared" si="1015"/>
        <v>318199.36458333331</v>
      </c>
    </row>
    <row r="564" spans="1:56" x14ac:dyDescent="0.25">
      <c r="A564" s="64"/>
      <c r="B564" s="5"/>
      <c r="C564" s="65" t="s">
        <v>783</v>
      </c>
      <c r="D564" s="70">
        <f>+SUM(D529:D562)</f>
        <v>614713</v>
      </c>
      <c r="E564" s="70">
        <v>1137.2833333333333</v>
      </c>
      <c r="F564" s="70">
        <v>6584.1005833333302</v>
      </c>
      <c r="G564" s="70">
        <v>13593.017249999999</v>
      </c>
      <c r="H564" s="70">
        <v>20601.937249999999</v>
      </c>
      <c r="I564" s="70">
        <v>32367.939083333331</v>
      </c>
      <c r="J564" s="70">
        <v>48475.963083333329</v>
      </c>
      <c r="K564" s="70">
        <v>73591.221083333337</v>
      </c>
      <c r="L564" s="70">
        <f>+SUM(L530:L563)</f>
        <v>108812.79183333334</v>
      </c>
      <c r="M564" s="70">
        <f>+SUM(M530:M563)</f>
        <v>145690.27649999998</v>
      </c>
      <c r="N564" s="70">
        <v>256794.24350000001</v>
      </c>
      <c r="O564" s="71">
        <f t="shared" ref="O564:AN564" si="1016">+SUM(O530:O563)</f>
        <v>3355.3564166666674</v>
      </c>
      <c r="P564" s="71">
        <f t="shared" si="1016"/>
        <v>3398.5663333333341</v>
      </c>
      <c r="Q564" s="71">
        <f t="shared" si="1016"/>
        <v>3398.5663333333341</v>
      </c>
      <c r="R564" s="71">
        <f t="shared" si="1016"/>
        <v>3401.744583333334</v>
      </c>
      <c r="S564" s="71">
        <f t="shared" si="1016"/>
        <v>3401.744583333334</v>
      </c>
      <c r="T564" s="71">
        <f t="shared" si="1016"/>
        <v>3401.744583333334</v>
      </c>
      <c r="U564" s="71">
        <f t="shared" si="1016"/>
        <v>3401.744583333334</v>
      </c>
      <c r="V564" s="71">
        <f t="shared" si="1016"/>
        <v>3401.744583333334</v>
      </c>
      <c r="W564" s="71">
        <f t="shared" si="1016"/>
        <v>3401.744583333334</v>
      </c>
      <c r="X564" s="71">
        <f t="shared" si="1016"/>
        <v>3494.7862500000006</v>
      </c>
      <c r="Y564" s="71">
        <f t="shared" si="1016"/>
        <v>3494.7862500000006</v>
      </c>
      <c r="Z564" s="71">
        <f t="shared" si="1016"/>
        <v>3494.7862500000006</v>
      </c>
      <c r="AA564" s="71">
        <f t="shared" si="1016"/>
        <v>186737.59183333334</v>
      </c>
      <c r="AB564" s="58">
        <f t="shared" si="1016"/>
        <v>258738.15241666665</v>
      </c>
      <c r="AC564" s="58">
        <f t="shared" si="1016"/>
        <v>3494.7862500000006</v>
      </c>
      <c r="AD564" s="58">
        <f t="shared" si="1016"/>
        <v>3494.7862500000006</v>
      </c>
      <c r="AE564" s="58">
        <f t="shared" si="1016"/>
        <v>4676.1895000000004</v>
      </c>
      <c r="AF564" s="58">
        <f t="shared" si="1016"/>
        <v>4676.1895000000004</v>
      </c>
      <c r="AG564" s="58">
        <f t="shared" si="1016"/>
        <v>4676.1895000000004</v>
      </c>
      <c r="AH564" s="60">
        <f t="shared" si="1016"/>
        <v>4676.1895000000004</v>
      </c>
      <c r="AI564" s="58">
        <f t="shared" si="1016"/>
        <v>4676.1895000000004</v>
      </c>
      <c r="AJ564" s="58">
        <f t="shared" si="1016"/>
        <v>4676.1895000000004</v>
      </c>
      <c r="AK564" s="58">
        <f t="shared" si="1016"/>
        <v>4676.1895000000004</v>
      </c>
      <c r="AL564" s="58">
        <f t="shared" si="1016"/>
        <v>4676.1895000000004</v>
      </c>
      <c r="AM564" s="58">
        <f t="shared" si="1016"/>
        <v>4676.1895000000004</v>
      </c>
      <c r="AN564" s="58">
        <f t="shared" si="1016"/>
        <v>4676.1895000000004</v>
      </c>
      <c r="AO564" s="58"/>
      <c r="AP564" s="58"/>
      <c r="AQ564" s="61"/>
    </row>
    <row r="565" spans="1:56" ht="15.75" thickBot="1" x14ac:dyDescent="0.3">
      <c r="A565" s="67"/>
      <c r="B565" s="5"/>
      <c r="C565" s="68" t="s">
        <v>133</v>
      </c>
      <c r="D565" s="69">
        <v>614713</v>
      </c>
      <c r="E565" s="70">
        <v>1137.28</v>
      </c>
      <c r="F565" s="70">
        <v>6584.11</v>
      </c>
      <c r="G565" s="70">
        <v>13593.02</v>
      </c>
      <c r="H565" s="70">
        <v>20601.939999999999</v>
      </c>
      <c r="I565" s="70">
        <v>32367.94</v>
      </c>
      <c r="J565" s="71">
        <v>48457.39</v>
      </c>
      <c r="K565" s="70">
        <v>73573.649999999994</v>
      </c>
      <c r="L565" s="70">
        <v>108795.22</v>
      </c>
      <c r="M565" s="71">
        <v>145690.28</v>
      </c>
      <c r="N565" s="71"/>
      <c r="O565" s="71">
        <v>3355.3564166666674</v>
      </c>
      <c r="P565" s="96">
        <v>3398.5663333333341</v>
      </c>
      <c r="Q565" s="96">
        <v>3398.5663333333341</v>
      </c>
      <c r="R565" s="96">
        <v>3401.744583333334</v>
      </c>
      <c r="S565" s="96">
        <v>3401.744583333334</v>
      </c>
      <c r="T565" s="96">
        <v>3401.744583333334</v>
      </c>
      <c r="U565" s="96">
        <v>3401.744583333334</v>
      </c>
      <c r="V565" s="96">
        <v>3401.744583333334</v>
      </c>
      <c r="W565" s="96">
        <v>3401.744583333334</v>
      </c>
      <c r="X565" s="96">
        <v>3494.7862500000006</v>
      </c>
      <c r="Y565" s="96">
        <v>3494.7862500000006</v>
      </c>
      <c r="Z565" s="96">
        <v>3494.7862500000006</v>
      </c>
      <c r="AA565" s="96">
        <v>186737.59</v>
      </c>
      <c r="AB565" s="60"/>
      <c r="AC565" s="60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</row>
    <row r="566" spans="1:56" ht="15.75" thickTop="1" x14ac:dyDescent="0.25">
      <c r="A566" s="64"/>
      <c r="B566" s="5"/>
      <c r="C566" s="68" t="s">
        <v>134</v>
      </c>
      <c r="D566" s="70">
        <f>+D564-D565</f>
        <v>0</v>
      </c>
      <c r="E566" s="70">
        <v>3.3333333333303017E-3</v>
      </c>
      <c r="F566" s="70">
        <v>-1.2749999998959538E-2</v>
      </c>
      <c r="G566" s="70">
        <v>-2.7499999887368176E-3</v>
      </c>
      <c r="H566" s="70">
        <v>-2.7499999741849024E-3</v>
      </c>
      <c r="I566" s="70">
        <v>-9.1666666776291095E-4</v>
      </c>
      <c r="J566" s="70">
        <f>+J564-J565</f>
        <v>18.573083333329123</v>
      </c>
      <c r="K566" s="70">
        <f>+K564-K565</f>
        <v>17.571083333343267</v>
      </c>
      <c r="L566" s="70">
        <f>+L564-L565</f>
        <v>17.571833333335235</v>
      </c>
      <c r="M566" s="70">
        <f>+M564-M565</f>
        <v>-3.5000000207219273E-3</v>
      </c>
      <c r="N566" s="71"/>
      <c r="O566" s="96">
        <f>+O564-O565</f>
        <v>0</v>
      </c>
      <c r="P566" s="96">
        <f t="shared" ref="P566:S566" si="1017">+P564-P565</f>
        <v>0</v>
      </c>
      <c r="Q566" s="96">
        <f t="shared" si="1017"/>
        <v>0</v>
      </c>
      <c r="R566" s="96">
        <f t="shared" si="1017"/>
        <v>0</v>
      </c>
      <c r="S566" s="96">
        <f t="shared" si="1017"/>
        <v>0</v>
      </c>
      <c r="T566" s="96">
        <f>+T564-T565</f>
        <v>0</v>
      </c>
      <c r="U566" s="96">
        <f t="shared" ref="U566:V566" si="1018">+U564-U565</f>
        <v>0</v>
      </c>
      <c r="V566" s="96">
        <f t="shared" si="1018"/>
        <v>0</v>
      </c>
      <c r="W566" s="96">
        <f>+W564-W565</f>
        <v>0</v>
      </c>
      <c r="X566" s="96">
        <f t="shared" ref="X566:Z566" si="1019">+X564-X565</f>
        <v>0</v>
      </c>
      <c r="Y566" s="96">
        <f t="shared" si="1019"/>
        <v>0</v>
      </c>
      <c r="Z566" s="96">
        <f t="shared" si="1019"/>
        <v>0</v>
      </c>
      <c r="AA566" s="96">
        <f>+AA564-AA565</f>
        <v>1.8333333428017795E-3</v>
      </c>
      <c r="AB566" s="60"/>
      <c r="AC566" s="60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</row>
    <row r="567" spans="1:56" ht="15.75" thickBot="1" x14ac:dyDescent="0.3">
      <c r="A567" s="64"/>
      <c r="B567" s="2"/>
      <c r="C567" s="2"/>
      <c r="D567" s="4"/>
      <c r="E567" s="97"/>
      <c r="F567" s="4"/>
      <c r="G567" s="4"/>
      <c r="H567" s="4"/>
      <c r="I567" s="4"/>
      <c r="J567" s="4"/>
      <c r="K567" s="4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56" ht="15.75" thickBot="1" x14ac:dyDescent="0.3">
      <c r="A568" s="15" t="s">
        <v>784</v>
      </c>
      <c r="B568" s="111"/>
      <c r="C568" s="111" t="s">
        <v>785</v>
      </c>
      <c r="D568" s="73">
        <v>0.05</v>
      </c>
      <c r="E568" s="11" t="s">
        <v>137</v>
      </c>
      <c r="F568" s="11" t="s">
        <v>138</v>
      </c>
      <c r="G568" s="11" t="s">
        <v>139</v>
      </c>
      <c r="H568" s="11" t="s">
        <v>140</v>
      </c>
      <c r="I568" s="11" t="s">
        <v>141</v>
      </c>
      <c r="J568" s="11" t="s">
        <v>142</v>
      </c>
      <c r="K568" s="11" t="s">
        <v>143</v>
      </c>
      <c r="L568" s="11" t="s">
        <v>7</v>
      </c>
      <c r="M568" s="11" t="s">
        <v>8</v>
      </c>
      <c r="N568" s="15" t="s">
        <v>9</v>
      </c>
      <c r="O568" s="15" t="s">
        <v>10</v>
      </c>
      <c r="P568" s="15" t="s">
        <v>11</v>
      </c>
      <c r="Q568" s="15" t="s">
        <v>12</v>
      </c>
      <c r="R568" s="15" t="s">
        <v>13</v>
      </c>
      <c r="S568" s="15" t="s">
        <v>14</v>
      </c>
      <c r="T568" s="15" t="s">
        <v>15</v>
      </c>
      <c r="U568" s="15" t="s">
        <v>16</v>
      </c>
      <c r="V568" s="15" t="s">
        <v>17</v>
      </c>
      <c r="W568" s="15" t="s">
        <v>18</v>
      </c>
      <c r="X568" s="15" t="s">
        <v>19</v>
      </c>
      <c r="Y568" s="15" t="s">
        <v>20</v>
      </c>
      <c r="Z568" s="15" t="s">
        <v>21</v>
      </c>
      <c r="AA568" s="11" t="s">
        <v>22</v>
      </c>
      <c r="AB568" s="118" t="s">
        <v>9</v>
      </c>
      <c r="AC568" s="13" t="s">
        <v>10</v>
      </c>
      <c r="AD568" s="13" t="s">
        <v>11</v>
      </c>
      <c r="AE568" s="13" t="s">
        <v>12</v>
      </c>
      <c r="AF568" s="13" t="s">
        <v>13</v>
      </c>
      <c r="AG568" s="13" t="s">
        <v>14</v>
      </c>
      <c r="AH568" s="13" t="s">
        <v>15</v>
      </c>
      <c r="AI568" s="13" t="s">
        <v>16</v>
      </c>
      <c r="AJ568" s="13" t="s">
        <v>17</v>
      </c>
      <c r="AK568" s="13" t="s">
        <v>18</v>
      </c>
      <c r="AL568" s="13" t="s">
        <v>19</v>
      </c>
      <c r="AM568" s="13" t="s">
        <v>20</v>
      </c>
      <c r="AN568" s="13" t="s">
        <v>21</v>
      </c>
      <c r="AO568" s="20" t="s">
        <v>144</v>
      </c>
      <c r="AP568" s="119" t="s">
        <v>9</v>
      </c>
      <c r="AQ568" s="13" t="s">
        <v>10</v>
      </c>
      <c r="AR568" s="13" t="s">
        <v>11</v>
      </c>
      <c r="AS568" s="13" t="s">
        <v>12</v>
      </c>
      <c r="AT568" s="13" t="s">
        <v>13</v>
      </c>
      <c r="AU568" s="13" t="s">
        <v>14</v>
      </c>
      <c r="AV568" s="13" t="s">
        <v>15</v>
      </c>
      <c r="AW568" s="13" t="s">
        <v>16</v>
      </c>
      <c r="AX568" s="13" t="s">
        <v>17</v>
      </c>
      <c r="AY568" s="13" t="s">
        <v>18</v>
      </c>
      <c r="AZ568" s="13" t="s">
        <v>19</v>
      </c>
      <c r="BA568" s="13" t="s">
        <v>20</v>
      </c>
      <c r="BB568" s="13" t="s">
        <v>21</v>
      </c>
      <c r="BC568" s="14" t="s">
        <v>6</v>
      </c>
      <c r="BD568" s="14" t="s">
        <v>9</v>
      </c>
    </row>
    <row r="569" spans="1:56" outlineLevel="1" x14ac:dyDescent="0.25">
      <c r="A569" s="120">
        <v>38808</v>
      </c>
      <c r="B569" s="24" t="s">
        <v>786</v>
      </c>
      <c r="C569" s="24" t="s">
        <v>787</v>
      </c>
      <c r="D569" s="27">
        <v>363665.72</v>
      </c>
      <c r="E569" s="27">
        <v>12122.190666666665</v>
      </c>
      <c r="F569" s="27">
        <v>30305.476666666662</v>
      </c>
      <c r="G569" s="27">
        <v>48488.762666666655</v>
      </c>
      <c r="H569" s="27">
        <v>66672.048666666655</v>
      </c>
      <c r="I569" s="27">
        <v>84855.334666666735</v>
      </c>
      <c r="J569" s="27">
        <v>103038.62066666673</v>
      </c>
      <c r="K569" s="27">
        <v>121221.90666666672</v>
      </c>
      <c r="L569" s="27">
        <v>139405.19266666673</v>
      </c>
      <c r="M569" s="29">
        <v>157588.47866666672</v>
      </c>
      <c r="N569" s="29">
        <v>242443.81399999998</v>
      </c>
      <c r="O569" s="27">
        <v>1515.2738333333334</v>
      </c>
      <c r="P569" s="27">
        <v>1515.2738333333334</v>
      </c>
      <c r="Q569" s="27">
        <v>1515.2738333333334</v>
      </c>
      <c r="R569" s="27">
        <v>1515.2738333333334</v>
      </c>
      <c r="S569" s="27">
        <v>1515.2738333333334</v>
      </c>
      <c r="T569" s="27">
        <v>1515.2738333333334</v>
      </c>
      <c r="U569" s="27">
        <v>1515.2738333333334</v>
      </c>
      <c r="V569" s="27">
        <v>1515.2738333333334</v>
      </c>
      <c r="W569" s="27">
        <v>1515.2738333333334</v>
      </c>
      <c r="X569" s="27">
        <v>1515.2738333333334</v>
      </c>
      <c r="Y569" s="27">
        <v>1515.2738333333334</v>
      </c>
      <c r="Z569" s="27">
        <v>1515.2738333333334</v>
      </c>
      <c r="AA569" s="31">
        <f>+SUM(O569:Z569)+M569</f>
        <v>175771.76466666671</v>
      </c>
      <c r="AB569" s="31">
        <v>187893.95533333326</v>
      </c>
      <c r="AC569" s="126">
        <f>+($D$569*5%)/12</f>
        <v>1515.2738333333334</v>
      </c>
      <c r="AD569" s="33">
        <f t="shared" ref="AD569:AN569" si="1020">+($D$569*5%)/12</f>
        <v>1515.2738333333334</v>
      </c>
      <c r="AE569" s="33">
        <f t="shared" si="1020"/>
        <v>1515.2738333333334</v>
      </c>
      <c r="AF569" s="33">
        <f t="shared" si="1020"/>
        <v>1515.2738333333334</v>
      </c>
      <c r="AG569" s="33">
        <f t="shared" si="1020"/>
        <v>1515.2738333333334</v>
      </c>
      <c r="AH569" s="33">
        <f t="shared" si="1020"/>
        <v>1515.2738333333334</v>
      </c>
      <c r="AI569" s="33">
        <f t="shared" si="1020"/>
        <v>1515.2738333333334</v>
      </c>
      <c r="AJ569" s="33">
        <f t="shared" si="1020"/>
        <v>1515.2738333333334</v>
      </c>
      <c r="AK569" s="33">
        <f t="shared" si="1020"/>
        <v>1515.2738333333334</v>
      </c>
      <c r="AL569" s="33">
        <f t="shared" si="1020"/>
        <v>1515.2738333333334</v>
      </c>
      <c r="AM569" s="33">
        <f t="shared" si="1020"/>
        <v>1515.2738333333334</v>
      </c>
      <c r="AN569" s="33">
        <f t="shared" si="1020"/>
        <v>1515.2738333333334</v>
      </c>
      <c r="AO569" s="33">
        <f>+AA569+SUM(AC569:AN569)</f>
        <v>193955.05066666671</v>
      </c>
      <c r="AP569" s="33">
        <f>+D569-AO569</f>
        <v>169710.66933333327</v>
      </c>
      <c r="AQ569" s="33">
        <f>+($D$569*5%)/12</f>
        <v>1515.2738333333334</v>
      </c>
      <c r="AR569" s="33">
        <f t="shared" ref="AR569:BA569" si="1021">+($D$569*5%)/12</f>
        <v>1515.2738333333334</v>
      </c>
      <c r="AS569" s="33">
        <f t="shared" si="1021"/>
        <v>1515.2738333333334</v>
      </c>
      <c r="AT569" s="33">
        <f t="shared" si="1021"/>
        <v>1515.2738333333334</v>
      </c>
      <c r="AU569" s="33">
        <f t="shared" si="1021"/>
        <v>1515.2738333333334</v>
      </c>
      <c r="AV569" s="33">
        <f t="shared" si="1021"/>
        <v>1515.2738333333334</v>
      </c>
      <c r="AW569" s="33">
        <f t="shared" si="1021"/>
        <v>1515.2738333333334</v>
      </c>
      <c r="AX569" s="33">
        <f t="shared" si="1021"/>
        <v>1515.2738333333334</v>
      </c>
      <c r="AY569" s="33">
        <f t="shared" si="1021"/>
        <v>1515.2738333333334</v>
      </c>
      <c r="AZ569" s="33">
        <f t="shared" si="1021"/>
        <v>1515.2738333333334</v>
      </c>
      <c r="BA569" s="33">
        <f t="shared" si="1021"/>
        <v>1515.2738333333334</v>
      </c>
      <c r="BB569" s="33">
        <f>+($D$569*5%)/12</f>
        <v>1515.2738333333334</v>
      </c>
      <c r="BC569" s="33">
        <f>+AO569+SUM(AQ569:BB569)</f>
        <v>212138.3366666667</v>
      </c>
      <c r="BD569" s="144">
        <f>+D569-BC569</f>
        <v>151527.38333333327</v>
      </c>
    </row>
    <row r="570" spans="1:56" outlineLevel="1" x14ac:dyDescent="0.25">
      <c r="A570" s="84" t="s">
        <v>788</v>
      </c>
      <c r="B570" s="35" t="s">
        <v>789</v>
      </c>
      <c r="C570" s="35" t="s">
        <v>790</v>
      </c>
      <c r="D570" s="38">
        <v>1200</v>
      </c>
      <c r="E570" s="38">
        <v>0</v>
      </c>
      <c r="F570" s="38">
        <v>40</v>
      </c>
      <c r="G570" s="38">
        <v>100</v>
      </c>
      <c r="H570" s="38">
        <v>160</v>
      </c>
      <c r="I570" s="38">
        <v>220</v>
      </c>
      <c r="J570" s="38">
        <v>280</v>
      </c>
      <c r="K570" s="38">
        <v>340</v>
      </c>
      <c r="L570" s="38">
        <v>400</v>
      </c>
      <c r="M570" s="40">
        <v>460</v>
      </c>
      <c r="N570" s="40">
        <v>860</v>
      </c>
      <c r="O570" s="38">
        <v>5</v>
      </c>
      <c r="P570" s="38">
        <v>5</v>
      </c>
      <c r="Q570" s="38">
        <v>5</v>
      </c>
      <c r="R570" s="38">
        <v>5</v>
      </c>
      <c r="S570" s="38">
        <v>5</v>
      </c>
      <c r="T570" s="38">
        <v>5</v>
      </c>
      <c r="U570" s="38">
        <v>5</v>
      </c>
      <c r="V570" s="38">
        <v>5</v>
      </c>
      <c r="W570" s="38">
        <v>5</v>
      </c>
      <c r="X570" s="38">
        <v>5</v>
      </c>
      <c r="Y570" s="38">
        <v>5</v>
      </c>
      <c r="Z570" s="38">
        <v>5</v>
      </c>
      <c r="AA570" s="42">
        <f t="shared" ref="AA570:AA602" si="1022">+SUM(O570:Z570)+M570</f>
        <v>520</v>
      </c>
      <c r="AB570" s="42">
        <v>680</v>
      </c>
      <c r="AC570" s="83">
        <f>+($D$570*5%)/12</f>
        <v>5</v>
      </c>
      <c r="AD570" s="83">
        <f t="shared" ref="AD570:AN570" si="1023">+($D$570*5%)/12</f>
        <v>5</v>
      </c>
      <c r="AE570" s="83">
        <f t="shared" si="1023"/>
        <v>5</v>
      </c>
      <c r="AF570" s="83">
        <f t="shared" si="1023"/>
        <v>5</v>
      </c>
      <c r="AG570" s="83">
        <f t="shared" si="1023"/>
        <v>5</v>
      </c>
      <c r="AH570" s="83">
        <f t="shared" si="1023"/>
        <v>5</v>
      </c>
      <c r="AI570" s="83">
        <f t="shared" si="1023"/>
        <v>5</v>
      </c>
      <c r="AJ570" s="83">
        <f t="shared" si="1023"/>
        <v>5</v>
      </c>
      <c r="AK570" s="83">
        <f t="shared" si="1023"/>
        <v>5</v>
      </c>
      <c r="AL570" s="83">
        <f t="shared" si="1023"/>
        <v>5</v>
      </c>
      <c r="AM570" s="83">
        <f t="shared" si="1023"/>
        <v>5</v>
      </c>
      <c r="AN570" s="83">
        <f t="shared" si="1023"/>
        <v>5</v>
      </c>
      <c r="AO570" s="44">
        <f t="shared" ref="AO570:AO602" si="1024">+AA570+SUM(AC570:AN570)</f>
        <v>580</v>
      </c>
      <c r="AP570" s="44">
        <f t="shared" ref="AP570:AP602" si="1025">+D570-AO570</f>
        <v>620</v>
      </c>
      <c r="AQ570" s="83">
        <f>+($D$570*5%)/12</f>
        <v>5</v>
      </c>
      <c r="AR570" s="83">
        <f t="shared" ref="AR570:BA570" si="1026">+($D$570*5%)/12</f>
        <v>5</v>
      </c>
      <c r="AS570" s="83">
        <f t="shared" si="1026"/>
        <v>5</v>
      </c>
      <c r="AT570" s="83">
        <f t="shared" si="1026"/>
        <v>5</v>
      </c>
      <c r="AU570" s="83">
        <f t="shared" si="1026"/>
        <v>5</v>
      </c>
      <c r="AV570" s="83">
        <f t="shared" si="1026"/>
        <v>5</v>
      </c>
      <c r="AW570" s="83">
        <f t="shared" si="1026"/>
        <v>5</v>
      </c>
      <c r="AX570" s="83">
        <f t="shared" si="1026"/>
        <v>5</v>
      </c>
      <c r="AY570" s="83">
        <f t="shared" si="1026"/>
        <v>5</v>
      </c>
      <c r="AZ570" s="83">
        <f t="shared" si="1026"/>
        <v>5</v>
      </c>
      <c r="BA570" s="83">
        <f t="shared" si="1026"/>
        <v>5</v>
      </c>
      <c r="BB570" s="83">
        <f>+($D$570*5%)/12</f>
        <v>5</v>
      </c>
      <c r="BC570" s="44">
        <f>+AO570+SUM(AQ570:BB570)</f>
        <v>640</v>
      </c>
      <c r="BD570" s="146">
        <f>+D570-BC570</f>
        <v>560</v>
      </c>
    </row>
    <row r="571" spans="1:56" outlineLevel="1" x14ac:dyDescent="0.25">
      <c r="A571" s="84">
        <v>39193</v>
      </c>
      <c r="B571" s="35" t="s">
        <v>54</v>
      </c>
      <c r="C571" s="35" t="s">
        <v>55</v>
      </c>
      <c r="D571" s="38">
        <v>1722.28</v>
      </c>
      <c r="E571" s="38">
        <v>0</v>
      </c>
      <c r="F571" s="38">
        <v>57.409333333333336</v>
      </c>
      <c r="G571" s="38">
        <v>143.52333333333326</v>
      </c>
      <c r="H571" s="38">
        <v>229.63733333333317</v>
      </c>
      <c r="I571" s="38">
        <v>315.75133333333332</v>
      </c>
      <c r="J571" s="38">
        <v>401.8653333333333</v>
      </c>
      <c r="K571" s="38">
        <v>487.97933333333327</v>
      </c>
      <c r="L571" s="38">
        <v>574.09333333333325</v>
      </c>
      <c r="M571" s="40">
        <v>660.20733333333328</v>
      </c>
      <c r="N571" s="40">
        <v>1234.296</v>
      </c>
      <c r="O571" s="38">
        <v>7.176166666666667</v>
      </c>
      <c r="P571" s="38">
        <v>7.176166666666667</v>
      </c>
      <c r="Q571" s="38">
        <v>7.176166666666667</v>
      </c>
      <c r="R571" s="38">
        <v>7.176166666666667</v>
      </c>
      <c r="S571" s="38">
        <v>7.176166666666667</v>
      </c>
      <c r="T571" s="38">
        <v>7.176166666666667</v>
      </c>
      <c r="U571" s="38">
        <v>7.176166666666667</v>
      </c>
      <c r="V571" s="38">
        <v>7.176166666666667</v>
      </c>
      <c r="W571" s="38">
        <v>7.176166666666667</v>
      </c>
      <c r="X571" s="38">
        <v>7.176166666666667</v>
      </c>
      <c r="Y571" s="38">
        <v>7.176166666666667</v>
      </c>
      <c r="Z571" s="38">
        <v>7.176166666666667</v>
      </c>
      <c r="AA571" s="42">
        <f t="shared" si="1022"/>
        <v>746.32133333333331</v>
      </c>
      <c r="AB571" s="42">
        <v>975.95866666666666</v>
      </c>
      <c r="AC571" s="83">
        <f>+($D$571*5%)/12</f>
        <v>7.176166666666667</v>
      </c>
      <c r="AD571" s="83">
        <f t="shared" ref="AD571:AN571" si="1027">+($D$571*5%)/12</f>
        <v>7.176166666666667</v>
      </c>
      <c r="AE571" s="83">
        <f t="shared" si="1027"/>
        <v>7.176166666666667</v>
      </c>
      <c r="AF571" s="83">
        <f t="shared" si="1027"/>
        <v>7.176166666666667</v>
      </c>
      <c r="AG571" s="83">
        <f t="shared" si="1027"/>
        <v>7.176166666666667</v>
      </c>
      <c r="AH571" s="83">
        <f t="shared" si="1027"/>
        <v>7.176166666666667</v>
      </c>
      <c r="AI571" s="83">
        <f t="shared" si="1027"/>
        <v>7.176166666666667</v>
      </c>
      <c r="AJ571" s="83">
        <f t="shared" si="1027"/>
        <v>7.176166666666667</v>
      </c>
      <c r="AK571" s="83">
        <f t="shared" si="1027"/>
        <v>7.176166666666667</v>
      </c>
      <c r="AL571" s="83">
        <f t="shared" si="1027"/>
        <v>7.176166666666667</v>
      </c>
      <c r="AM571" s="83">
        <f t="shared" si="1027"/>
        <v>7.176166666666667</v>
      </c>
      <c r="AN571" s="83">
        <f t="shared" si="1027"/>
        <v>7.176166666666667</v>
      </c>
      <c r="AO571" s="44">
        <f t="shared" si="1024"/>
        <v>832.43533333333335</v>
      </c>
      <c r="AP571" s="44">
        <f t="shared" si="1025"/>
        <v>889.84466666666663</v>
      </c>
      <c r="AQ571" s="83">
        <f>+($D$571*5%)/12</f>
        <v>7.176166666666667</v>
      </c>
      <c r="AR571" s="83">
        <f t="shared" ref="AR571:BA571" si="1028">+($D$571*5%)/12</f>
        <v>7.176166666666667</v>
      </c>
      <c r="AS571" s="83">
        <f t="shared" si="1028"/>
        <v>7.176166666666667</v>
      </c>
      <c r="AT571" s="83">
        <f t="shared" si="1028"/>
        <v>7.176166666666667</v>
      </c>
      <c r="AU571" s="83">
        <f t="shared" si="1028"/>
        <v>7.176166666666667</v>
      </c>
      <c r="AV571" s="83">
        <f t="shared" si="1028"/>
        <v>7.176166666666667</v>
      </c>
      <c r="AW571" s="83">
        <f t="shared" si="1028"/>
        <v>7.176166666666667</v>
      </c>
      <c r="AX571" s="83">
        <f t="shared" si="1028"/>
        <v>7.176166666666667</v>
      </c>
      <c r="AY571" s="83">
        <f t="shared" si="1028"/>
        <v>7.176166666666667</v>
      </c>
      <c r="AZ571" s="83">
        <f t="shared" si="1028"/>
        <v>7.176166666666667</v>
      </c>
      <c r="BA571" s="83">
        <f t="shared" si="1028"/>
        <v>7.176166666666667</v>
      </c>
      <c r="BB571" s="83">
        <f>+($D$571*5%)/12</f>
        <v>7.176166666666667</v>
      </c>
      <c r="BC571" s="44">
        <f t="shared" ref="BC571:BC602" si="1029">+AO571+SUM(AQ571:BB571)</f>
        <v>918.54933333333338</v>
      </c>
      <c r="BD571" s="146">
        <f t="shared" ref="BD571:BD602" si="1030">+D571-BC571</f>
        <v>803.73066666666659</v>
      </c>
    </row>
    <row r="572" spans="1:56" outlineLevel="1" x14ac:dyDescent="0.25">
      <c r="A572" s="84">
        <v>39202</v>
      </c>
      <c r="B572" s="35" t="s">
        <v>290</v>
      </c>
      <c r="C572" s="35" t="s">
        <v>791</v>
      </c>
      <c r="D572" s="38">
        <v>20800</v>
      </c>
      <c r="E572" s="38"/>
      <c r="F572" s="38">
        <v>693.33333333333326</v>
      </c>
      <c r="G572" s="38">
        <v>1733.3333333333337</v>
      </c>
      <c r="H572" s="38">
        <v>2773.3333333333326</v>
      </c>
      <c r="I572" s="38">
        <v>3813.3333333333321</v>
      </c>
      <c r="J572" s="38">
        <v>4853.3333333333321</v>
      </c>
      <c r="K572" s="38">
        <v>5893.3333333333321</v>
      </c>
      <c r="L572" s="38">
        <v>6933.3333333333321</v>
      </c>
      <c r="M572" s="40">
        <v>7973.3333333333321</v>
      </c>
      <c r="N572" s="40">
        <v>14906.67</v>
      </c>
      <c r="O572" s="38">
        <v>86.666666666666671</v>
      </c>
      <c r="P572" s="38">
        <v>86.666666666666671</v>
      </c>
      <c r="Q572" s="38">
        <v>86.666666666666671</v>
      </c>
      <c r="R572" s="38">
        <v>86.666666666666671</v>
      </c>
      <c r="S572" s="38">
        <v>86.666666666666671</v>
      </c>
      <c r="T572" s="38">
        <v>86.666666666666671</v>
      </c>
      <c r="U572" s="38">
        <v>86.666666666666671</v>
      </c>
      <c r="V572" s="38">
        <v>86.666666666666671</v>
      </c>
      <c r="W572" s="38">
        <v>86.666666666666671</v>
      </c>
      <c r="X572" s="38">
        <v>86.666666666666671</v>
      </c>
      <c r="Y572" s="38">
        <v>86.666666666666671</v>
      </c>
      <c r="Z572" s="38">
        <v>86.666666666666671</v>
      </c>
      <c r="AA572" s="42">
        <f t="shared" si="1022"/>
        <v>9013.3333333333321</v>
      </c>
      <c r="AB572" s="42">
        <v>11786.666666666668</v>
      </c>
      <c r="AC572" s="83">
        <f>+($D$572*5%)/12</f>
        <v>86.666666666666671</v>
      </c>
      <c r="AD572" s="83">
        <f t="shared" ref="AD572:AN572" si="1031">+($D$572*5%)/12</f>
        <v>86.666666666666671</v>
      </c>
      <c r="AE572" s="83">
        <f t="shared" si="1031"/>
        <v>86.666666666666671</v>
      </c>
      <c r="AF572" s="83">
        <f t="shared" si="1031"/>
        <v>86.666666666666671</v>
      </c>
      <c r="AG572" s="83">
        <f t="shared" si="1031"/>
        <v>86.666666666666671</v>
      </c>
      <c r="AH572" s="83">
        <f t="shared" si="1031"/>
        <v>86.666666666666671</v>
      </c>
      <c r="AI572" s="83">
        <f t="shared" si="1031"/>
        <v>86.666666666666671</v>
      </c>
      <c r="AJ572" s="83">
        <f t="shared" si="1031"/>
        <v>86.666666666666671</v>
      </c>
      <c r="AK572" s="83">
        <f t="shared" si="1031"/>
        <v>86.666666666666671</v>
      </c>
      <c r="AL572" s="83">
        <f t="shared" si="1031"/>
        <v>86.666666666666671</v>
      </c>
      <c r="AM572" s="83">
        <f t="shared" si="1031"/>
        <v>86.666666666666671</v>
      </c>
      <c r="AN572" s="83">
        <f t="shared" si="1031"/>
        <v>86.666666666666671</v>
      </c>
      <c r="AO572" s="44">
        <f t="shared" si="1024"/>
        <v>10053.333333333332</v>
      </c>
      <c r="AP572" s="44">
        <f t="shared" si="1025"/>
        <v>10746.666666666668</v>
      </c>
      <c r="AQ572" s="83">
        <f>+($D$572*5%)/12</f>
        <v>86.666666666666671</v>
      </c>
      <c r="AR572" s="83">
        <f t="shared" ref="AR572:BA572" si="1032">+($D$572*5%)/12</f>
        <v>86.666666666666671</v>
      </c>
      <c r="AS572" s="83">
        <f t="shared" si="1032"/>
        <v>86.666666666666671</v>
      </c>
      <c r="AT572" s="83">
        <f t="shared" si="1032"/>
        <v>86.666666666666671</v>
      </c>
      <c r="AU572" s="83">
        <f t="shared" si="1032"/>
        <v>86.666666666666671</v>
      </c>
      <c r="AV572" s="83">
        <f t="shared" si="1032"/>
        <v>86.666666666666671</v>
      </c>
      <c r="AW572" s="83">
        <f t="shared" si="1032"/>
        <v>86.666666666666671</v>
      </c>
      <c r="AX572" s="83">
        <f t="shared" si="1032"/>
        <v>86.666666666666671</v>
      </c>
      <c r="AY572" s="83">
        <f t="shared" si="1032"/>
        <v>86.666666666666671</v>
      </c>
      <c r="AZ572" s="83">
        <f t="shared" si="1032"/>
        <v>86.666666666666671</v>
      </c>
      <c r="BA572" s="83">
        <f t="shared" si="1032"/>
        <v>86.666666666666671</v>
      </c>
      <c r="BB572" s="83">
        <f>+($D$572*5%)/12</f>
        <v>86.666666666666671</v>
      </c>
      <c r="BC572" s="44">
        <f t="shared" si="1029"/>
        <v>11093.333333333332</v>
      </c>
      <c r="BD572" s="146">
        <f t="shared" si="1030"/>
        <v>9706.6666666666679</v>
      </c>
    </row>
    <row r="573" spans="1:56" outlineLevel="1" x14ac:dyDescent="0.25">
      <c r="A573" s="84">
        <v>39202</v>
      </c>
      <c r="B573" s="35" t="s">
        <v>792</v>
      </c>
      <c r="C573" s="35" t="s">
        <v>793</v>
      </c>
      <c r="D573" s="38">
        <v>13093</v>
      </c>
      <c r="E573" s="38"/>
      <c r="F573" s="38">
        <v>436.43333333333339</v>
      </c>
      <c r="G573" s="38">
        <v>1091.0833333333335</v>
      </c>
      <c r="H573" s="38">
        <v>1745.7333333333349</v>
      </c>
      <c r="I573" s="38">
        <v>2400.3833333333364</v>
      </c>
      <c r="J573" s="38">
        <v>3055.0333333333365</v>
      </c>
      <c r="K573" s="38">
        <v>3709.6833333333366</v>
      </c>
      <c r="L573" s="38">
        <v>4364.3333333333367</v>
      </c>
      <c r="M573" s="40">
        <v>5018.9833333333372</v>
      </c>
      <c r="N573" s="40">
        <v>9383.32</v>
      </c>
      <c r="O573" s="38">
        <v>54.554166666666674</v>
      </c>
      <c r="P573" s="38">
        <v>54.554166666666674</v>
      </c>
      <c r="Q573" s="38">
        <v>54.554166666666674</v>
      </c>
      <c r="R573" s="38">
        <v>54.554166666666674</v>
      </c>
      <c r="S573" s="38">
        <v>54.554166666666674</v>
      </c>
      <c r="T573" s="38">
        <v>54.554166666666674</v>
      </c>
      <c r="U573" s="38">
        <v>54.554166666666674</v>
      </c>
      <c r="V573" s="38">
        <v>54.554166666666674</v>
      </c>
      <c r="W573" s="38">
        <v>54.554166666666674</v>
      </c>
      <c r="X573" s="38">
        <v>54.554166666666674</v>
      </c>
      <c r="Y573" s="38">
        <v>54.554166666666674</v>
      </c>
      <c r="Z573" s="38">
        <v>54.554166666666674</v>
      </c>
      <c r="AA573" s="42">
        <f t="shared" si="1022"/>
        <v>5673.6333333333369</v>
      </c>
      <c r="AB573" s="42">
        <v>7419.3666666666631</v>
      </c>
      <c r="AC573" s="83">
        <f>+($D$573*5%)/12</f>
        <v>54.554166666666674</v>
      </c>
      <c r="AD573" s="83">
        <f t="shared" ref="AD573:AN573" si="1033">+($D$573*5%)/12</f>
        <v>54.554166666666674</v>
      </c>
      <c r="AE573" s="83">
        <f t="shared" si="1033"/>
        <v>54.554166666666674</v>
      </c>
      <c r="AF573" s="83">
        <f t="shared" si="1033"/>
        <v>54.554166666666674</v>
      </c>
      <c r="AG573" s="83">
        <f t="shared" si="1033"/>
        <v>54.554166666666674</v>
      </c>
      <c r="AH573" s="83">
        <f t="shared" si="1033"/>
        <v>54.554166666666674</v>
      </c>
      <c r="AI573" s="83">
        <f t="shared" si="1033"/>
        <v>54.554166666666674</v>
      </c>
      <c r="AJ573" s="83">
        <f t="shared" si="1033"/>
        <v>54.554166666666674</v>
      </c>
      <c r="AK573" s="83">
        <f t="shared" si="1033"/>
        <v>54.554166666666674</v>
      </c>
      <c r="AL573" s="83">
        <f t="shared" si="1033"/>
        <v>54.554166666666674</v>
      </c>
      <c r="AM573" s="83">
        <f t="shared" si="1033"/>
        <v>54.554166666666674</v>
      </c>
      <c r="AN573" s="83">
        <f t="shared" si="1033"/>
        <v>54.554166666666674</v>
      </c>
      <c r="AO573" s="44">
        <f t="shared" si="1024"/>
        <v>6328.2833333333365</v>
      </c>
      <c r="AP573" s="44">
        <f t="shared" si="1025"/>
        <v>6764.7166666666635</v>
      </c>
      <c r="AQ573" s="83">
        <f>+($D$573*5%)/12</f>
        <v>54.554166666666674</v>
      </c>
      <c r="AR573" s="83">
        <f t="shared" ref="AR573:BA573" si="1034">+($D$573*5%)/12</f>
        <v>54.554166666666674</v>
      </c>
      <c r="AS573" s="83">
        <f t="shared" si="1034"/>
        <v>54.554166666666674</v>
      </c>
      <c r="AT573" s="83">
        <f t="shared" si="1034"/>
        <v>54.554166666666674</v>
      </c>
      <c r="AU573" s="83">
        <f t="shared" si="1034"/>
        <v>54.554166666666674</v>
      </c>
      <c r="AV573" s="83">
        <f t="shared" si="1034"/>
        <v>54.554166666666674</v>
      </c>
      <c r="AW573" s="83">
        <f t="shared" si="1034"/>
        <v>54.554166666666674</v>
      </c>
      <c r="AX573" s="83">
        <f t="shared" si="1034"/>
        <v>54.554166666666674</v>
      </c>
      <c r="AY573" s="83">
        <f t="shared" si="1034"/>
        <v>54.554166666666674</v>
      </c>
      <c r="AZ573" s="83">
        <f t="shared" si="1034"/>
        <v>54.554166666666674</v>
      </c>
      <c r="BA573" s="83">
        <f t="shared" si="1034"/>
        <v>54.554166666666674</v>
      </c>
      <c r="BB573" s="83">
        <f>+($D$573*5%)/12</f>
        <v>54.554166666666674</v>
      </c>
      <c r="BC573" s="44">
        <f t="shared" si="1029"/>
        <v>6982.9333333333361</v>
      </c>
      <c r="BD573" s="146">
        <f t="shared" si="1030"/>
        <v>6110.0666666666639</v>
      </c>
    </row>
    <row r="574" spans="1:56" outlineLevel="1" x14ac:dyDescent="0.25">
      <c r="A574" s="84">
        <v>39210</v>
      </c>
      <c r="B574" s="35" t="s">
        <v>794</v>
      </c>
      <c r="C574" s="35" t="s">
        <v>795</v>
      </c>
      <c r="D574" s="38">
        <v>608.79</v>
      </c>
      <c r="E574" s="38"/>
      <c r="F574" s="38">
        <v>17.756375000000002</v>
      </c>
      <c r="G574" s="38">
        <v>48.195875000000008</v>
      </c>
      <c r="H574" s="38">
        <v>78.63537500000001</v>
      </c>
      <c r="I574" s="38">
        <v>109.07487500000002</v>
      </c>
      <c r="J574" s="38">
        <v>139.51437500000003</v>
      </c>
      <c r="K574" s="38">
        <v>169.95387500000004</v>
      </c>
      <c r="L574" s="38">
        <v>200.39337500000005</v>
      </c>
      <c r="M574" s="40">
        <v>230.83287500000006</v>
      </c>
      <c r="N574" s="40">
        <v>438.84049999999996</v>
      </c>
      <c r="O574" s="38">
        <v>2.5366249999999999</v>
      </c>
      <c r="P574" s="38">
        <v>2.5366249999999999</v>
      </c>
      <c r="Q574" s="38">
        <v>2.5366249999999999</v>
      </c>
      <c r="R574" s="38">
        <v>2.5366249999999999</v>
      </c>
      <c r="S574" s="38">
        <v>2.5366249999999999</v>
      </c>
      <c r="T574" s="38">
        <v>2.5366249999999999</v>
      </c>
      <c r="U574" s="38">
        <v>2.5366249999999999</v>
      </c>
      <c r="V574" s="38">
        <v>2.5366249999999999</v>
      </c>
      <c r="W574" s="38">
        <v>2.5366249999999999</v>
      </c>
      <c r="X574" s="38">
        <v>2.5366249999999999</v>
      </c>
      <c r="Y574" s="38">
        <v>2.5366249999999999</v>
      </c>
      <c r="Z574" s="38">
        <v>2.5366249999999999</v>
      </c>
      <c r="AA574" s="42">
        <f t="shared" si="1022"/>
        <v>261.27237500000007</v>
      </c>
      <c r="AB574" s="42">
        <v>347.5176249999999</v>
      </c>
      <c r="AC574" s="83">
        <f>+($D$574*5%)/12</f>
        <v>2.5366249999999999</v>
      </c>
      <c r="AD574" s="83">
        <f t="shared" ref="AD574:AN574" si="1035">+($D$574*5%)/12</f>
        <v>2.5366249999999999</v>
      </c>
      <c r="AE574" s="83">
        <f t="shared" si="1035"/>
        <v>2.5366249999999999</v>
      </c>
      <c r="AF574" s="83">
        <f t="shared" si="1035"/>
        <v>2.5366249999999999</v>
      </c>
      <c r="AG574" s="83">
        <f t="shared" si="1035"/>
        <v>2.5366249999999999</v>
      </c>
      <c r="AH574" s="83">
        <f t="shared" si="1035"/>
        <v>2.5366249999999999</v>
      </c>
      <c r="AI574" s="83">
        <f t="shared" si="1035"/>
        <v>2.5366249999999999</v>
      </c>
      <c r="AJ574" s="83">
        <f t="shared" si="1035"/>
        <v>2.5366249999999999</v>
      </c>
      <c r="AK574" s="83">
        <f t="shared" si="1035"/>
        <v>2.5366249999999999</v>
      </c>
      <c r="AL574" s="83">
        <f t="shared" si="1035"/>
        <v>2.5366249999999999</v>
      </c>
      <c r="AM574" s="83">
        <f t="shared" si="1035"/>
        <v>2.5366249999999999</v>
      </c>
      <c r="AN574" s="83">
        <f t="shared" si="1035"/>
        <v>2.5366249999999999</v>
      </c>
      <c r="AO574" s="44">
        <f t="shared" si="1024"/>
        <v>291.71187500000008</v>
      </c>
      <c r="AP574" s="44">
        <f t="shared" si="1025"/>
        <v>317.07812499999989</v>
      </c>
      <c r="AQ574" s="83">
        <f>+($D$574*5%)/12</f>
        <v>2.5366249999999999</v>
      </c>
      <c r="AR574" s="83">
        <f t="shared" ref="AR574:BA574" si="1036">+($D$574*5%)/12</f>
        <v>2.5366249999999999</v>
      </c>
      <c r="AS574" s="83">
        <f t="shared" si="1036"/>
        <v>2.5366249999999999</v>
      </c>
      <c r="AT574" s="83">
        <f t="shared" si="1036"/>
        <v>2.5366249999999999</v>
      </c>
      <c r="AU574" s="83">
        <f t="shared" si="1036"/>
        <v>2.5366249999999999</v>
      </c>
      <c r="AV574" s="83">
        <f t="shared" si="1036"/>
        <v>2.5366249999999999</v>
      </c>
      <c r="AW574" s="83">
        <f t="shared" si="1036"/>
        <v>2.5366249999999999</v>
      </c>
      <c r="AX574" s="83">
        <f t="shared" si="1036"/>
        <v>2.5366249999999999</v>
      </c>
      <c r="AY574" s="83">
        <f t="shared" si="1036"/>
        <v>2.5366249999999999</v>
      </c>
      <c r="AZ574" s="83">
        <f t="shared" si="1036"/>
        <v>2.5366249999999999</v>
      </c>
      <c r="BA574" s="83">
        <f t="shared" si="1036"/>
        <v>2.5366249999999999</v>
      </c>
      <c r="BB574" s="83">
        <f>+($D$574*5%)/12</f>
        <v>2.5366249999999999</v>
      </c>
      <c r="BC574" s="44">
        <f t="shared" si="1029"/>
        <v>322.15137500000009</v>
      </c>
      <c r="BD574" s="146">
        <f t="shared" si="1030"/>
        <v>286.63862499999988</v>
      </c>
    </row>
    <row r="575" spans="1:56" outlineLevel="1" x14ac:dyDescent="0.25">
      <c r="A575" s="84">
        <v>39290</v>
      </c>
      <c r="B575" s="35" t="s">
        <v>796</v>
      </c>
      <c r="C575" s="35" t="s">
        <v>797</v>
      </c>
      <c r="D575" s="38">
        <v>565</v>
      </c>
      <c r="E575" s="38"/>
      <c r="F575" s="38">
        <v>11.770833333333332</v>
      </c>
      <c r="G575" s="38">
        <v>40.020833333333329</v>
      </c>
      <c r="H575" s="38">
        <v>68.270833333333314</v>
      </c>
      <c r="I575" s="38">
        <v>96.520833333333314</v>
      </c>
      <c r="J575" s="38">
        <v>124.77083333333331</v>
      </c>
      <c r="K575" s="38">
        <v>153.02083333333331</v>
      </c>
      <c r="L575" s="38">
        <v>181.27083333333331</v>
      </c>
      <c r="M575" s="40">
        <v>209.52083333333331</v>
      </c>
      <c r="N575" s="40">
        <v>411.98</v>
      </c>
      <c r="O575" s="38">
        <v>2.3541666666666665</v>
      </c>
      <c r="P575" s="38">
        <v>2.3541666666666665</v>
      </c>
      <c r="Q575" s="38">
        <v>2.3541666666666665</v>
      </c>
      <c r="R575" s="38">
        <v>2.3541666666666665</v>
      </c>
      <c r="S575" s="38">
        <v>2.3541666666666665</v>
      </c>
      <c r="T575" s="38">
        <v>2.3541666666666665</v>
      </c>
      <c r="U575" s="38">
        <v>2.3541666666666665</v>
      </c>
      <c r="V575" s="38">
        <v>2.3541666666666665</v>
      </c>
      <c r="W575" s="38">
        <v>2.3541666666666665</v>
      </c>
      <c r="X575" s="38">
        <v>2.3541666666666665</v>
      </c>
      <c r="Y575" s="38">
        <v>2.3541666666666665</v>
      </c>
      <c r="Z575" s="38">
        <v>2.3541666666666665</v>
      </c>
      <c r="AA575" s="42">
        <f t="shared" si="1022"/>
        <v>237.77083333333331</v>
      </c>
      <c r="AB575" s="42">
        <v>327.22916666666669</v>
      </c>
      <c r="AC575" s="83">
        <f>+($D$575*5%)/12</f>
        <v>2.3541666666666665</v>
      </c>
      <c r="AD575" s="83">
        <f t="shared" ref="AD575:AN575" si="1037">+($D$575*5%)/12</f>
        <v>2.3541666666666665</v>
      </c>
      <c r="AE575" s="83">
        <f t="shared" si="1037"/>
        <v>2.3541666666666665</v>
      </c>
      <c r="AF575" s="83">
        <f t="shared" si="1037"/>
        <v>2.3541666666666665</v>
      </c>
      <c r="AG575" s="83">
        <f t="shared" si="1037"/>
        <v>2.3541666666666665</v>
      </c>
      <c r="AH575" s="83">
        <f t="shared" si="1037"/>
        <v>2.3541666666666665</v>
      </c>
      <c r="AI575" s="83">
        <f t="shared" si="1037"/>
        <v>2.3541666666666665</v>
      </c>
      <c r="AJ575" s="83">
        <f t="shared" si="1037"/>
        <v>2.3541666666666665</v>
      </c>
      <c r="AK575" s="83">
        <f t="shared" si="1037"/>
        <v>2.3541666666666665</v>
      </c>
      <c r="AL575" s="83">
        <f t="shared" si="1037"/>
        <v>2.3541666666666665</v>
      </c>
      <c r="AM575" s="83">
        <f t="shared" si="1037"/>
        <v>2.3541666666666665</v>
      </c>
      <c r="AN575" s="83">
        <f t="shared" si="1037"/>
        <v>2.3541666666666665</v>
      </c>
      <c r="AO575" s="44">
        <f t="shared" si="1024"/>
        <v>266.02083333333331</v>
      </c>
      <c r="AP575" s="44">
        <f t="shared" si="1025"/>
        <v>298.97916666666669</v>
      </c>
      <c r="AQ575" s="83">
        <f>+($D$575*5%)/12</f>
        <v>2.3541666666666665</v>
      </c>
      <c r="AR575" s="83">
        <f t="shared" ref="AR575:BA575" si="1038">+($D$575*5%)/12</f>
        <v>2.3541666666666665</v>
      </c>
      <c r="AS575" s="83">
        <f t="shared" si="1038"/>
        <v>2.3541666666666665</v>
      </c>
      <c r="AT575" s="83">
        <f t="shared" si="1038"/>
        <v>2.3541666666666665</v>
      </c>
      <c r="AU575" s="83">
        <f t="shared" si="1038"/>
        <v>2.3541666666666665</v>
      </c>
      <c r="AV575" s="83">
        <f t="shared" si="1038"/>
        <v>2.3541666666666665</v>
      </c>
      <c r="AW575" s="83">
        <f t="shared" si="1038"/>
        <v>2.3541666666666665</v>
      </c>
      <c r="AX575" s="83">
        <f t="shared" si="1038"/>
        <v>2.3541666666666665</v>
      </c>
      <c r="AY575" s="83">
        <f t="shared" si="1038"/>
        <v>2.3541666666666665</v>
      </c>
      <c r="AZ575" s="83">
        <f t="shared" si="1038"/>
        <v>2.3541666666666665</v>
      </c>
      <c r="BA575" s="83">
        <f t="shared" si="1038"/>
        <v>2.3541666666666665</v>
      </c>
      <c r="BB575" s="83">
        <f>+($D$575*5%)/12</f>
        <v>2.3541666666666665</v>
      </c>
      <c r="BC575" s="44">
        <f t="shared" si="1029"/>
        <v>294.27083333333331</v>
      </c>
      <c r="BD575" s="146">
        <f t="shared" si="1030"/>
        <v>270.72916666666669</v>
      </c>
    </row>
    <row r="576" spans="1:56" outlineLevel="1" x14ac:dyDescent="0.25">
      <c r="A576" s="84">
        <v>39312</v>
      </c>
      <c r="B576" s="35" t="s">
        <v>798</v>
      </c>
      <c r="C576" s="35" t="s">
        <v>799</v>
      </c>
      <c r="D576" s="38">
        <v>2450</v>
      </c>
      <c r="E576" s="38"/>
      <c r="F576" s="38">
        <v>40.833333333333336</v>
      </c>
      <c r="G576" s="38">
        <v>163.33333333333334</v>
      </c>
      <c r="H576" s="38">
        <v>285.83333333333337</v>
      </c>
      <c r="I576" s="38">
        <v>408.33333333333314</v>
      </c>
      <c r="J576" s="38">
        <v>530.83333333333314</v>
      </c>
      <c r="K576" s="38">
        <v>653.33333333333314</v>
      </c>
      <c r="L576" s="38">
        <v>775.83333333333314</v>
      </c>
      <c r="M576" s="40">
        <v>898.33333333333314</v>
      </c>
      <c r="N576" s="40">
        <v>1796.67</v>
      </c>
      <c r="O576" s="38">
        <v>10.208333333333334</v>
      </c>
      <c r="P576" s="38">
        <v>10.208333333333334</v>
      </c>
      <c r="Q576" s="38">
        <v>10.208333333333334</v>
      </c>
      <c r="R576" s="38">
        <v>10.208333333333334</v>
      </c>
      <c r="S576" s="38">
        <v>10.208333333333334</v>
      </c>
      <c r="T576" s="38">
        <v>10.208333333333334</v>
      </c>
      <c r="U576" s="38">
        <v>10.208333333333334</v>
      </c>
      <c r="V576" s="38">
        <v>10.208333333333334</v>
      </c>
      <c r="W576" s="38">
        <v>10.208333333333334</v>
      </c>
      <c r="X576" s="38">
        <v>10.208333333333334</v>
      </c>
      <c r="Y576" s="38">
        <v>10.208333333333334</v>
      </c>
      <c r="Z576" s="38">
        <v>10.208333333333334</v>
      </c>
      <c r="AA576" s="42">
        <f t="shared" si="1022"/>
        <v>1020.8333333333331</v>
      </c>
      <c r="AB576" s="42">
        <v>1429.166666666667</v>
      </c>
      <c r="AC576" s="83">
        <f>+($D$576*5%)/12</f>
        <v>10.208333333333334</v>
      </c>
      <c r="AD576" s="83">
        <f t="shared" ref="AD576:AN576" si="1039">+($D$576*5%)/12</f>
        <v>10.208333333333334</v>
      </c>
      <c r="AE576" s="83">
        <f t="shared" si="1039"/>
        <v>10.208333333333334</v>
      </c>
      <c r="AF576" s="83">
        <f t="shared" si="1039"/>
        <v>10.208333333333334</v>
      </c>
      <c r="AG576" s="83">
        <f t="shared" si="1039"/>
        <v>10.208333333333334</v>
      </c>
      <c r="AH576" s="83">
        <f t="shared" si="1039"/>
        <v>10.208333333333334</v>
      </c>
      <c r="AI576" s="83">
        <f t="shared" si="1039"/>
        <v>10.208333333333334</v>
      </c>
      <c r="AJ576" s="83">
        <f t="shared" si="1039"/>
        <v>10.208333333333334</v>
      </c>
      <c r="AK576" s="83">
        <f t="shared" si="1039"/>
        <v>10.208333333333334</v>
      </c>
      <c r="AL576" s="83">
        <f t="shared" si="1039"/>
        <v>10.208333333333334</v>
      </c>
      <c r="AM576" s="83">
        <f t="shared" si="1039"/>
        <v>10.208333333333334</v>
      </c>
      <c r="AN576" s="83">
        <f t="shared" si="1039"/>
        <v>10.208333333333334</v>
      </c>
      <c r="AO576" s="44">
        <f t="shared" si="1024"/>
        <v>1143.333333333333</v>
      </c>
      <c r="AP576" s="44">
        <f t="shared" si="1025"/>
        <v>1306.666666666667</v>
      </c>
      <c r="AQ576" s="83">
        <f>+($D$576*5%)/12</f>
        <v>10.208333333333334</v>
      </c>
      <c r="AR576" s="83">
        <f t="shared" ref="AR576:BA576" si="1040">+($D$576*5%)/12</f>
        <v>10.208333333333334</v>
      </c>
      <c r="AS576" s="83">
        <f t="shared" si="1040"/>
        <v>10.208333333333334</v>
      </c>
      <c r="AT576" s="83">
        <f t="shared" si="1040"/>
        <v>10.208333333333334</v>
      </c>
      <c r="AU576" s="83">
        <f t="shared" si="1040"/>
        <v>10.208333333333334</v>
      </c>
      <c r="AV576" s="83">
        <f t="shared" si="1040"/>
        <v>10.208333333333334</v>
      </c>
      <c r="AW576" s="83">
        <f t="shared" si="1040"/>
        <v>10.208333333333334</v>
      </c>
      <c r="AX576" s="83">
        <f t="shared" si="1040"/>
        <v>10.208333333333334</v>
      </c>
      <c r="AY576" s="83">
        <f t="shared" si="1040"/>
        <v>10.208333333333334</v>
      </c>
      <c r="AZ576" s="83">
        <f t="shared" si="1040"/>
        <v>10.208333333333334</v>
      </c>
      <c r="BA576" s="83">
        <f t="shared" si="1040"/>
        <v>10.208333333333334</v>
      </c>
      <c r="BB576" s="83">
        <f>+($D$576*5%)/12</f>
        <v>10.208333333333334</v>
      </c>
      <c r="BC576" s="44">
        <f t="shared" si="1029"/>
        <v>1265.833333333333</v>
      </c>
      <c r="BD576" s="146">
        <f t="shared" si="1030"/>
        <v>1184.166666666667</v>
      </c>
    </row>
    <row r="577" spans="1:56" outlineLevel="1" x14ac:dyDescent="0.25">
      <c r="A577" s="84">
        <v>39326</v>
      </c>
      <c r="B577" s="35" t="s">
        <v>800</v>
      </c>
      <c r="C577" s="35" t="s">
        <v>801</v>
      </c>
      <c r="D577" s="38">
        <v>3960</v>
      </c>
      <c r="E577" s="38"/>
      <c r="F577" s="38">
        <v>49.5</v>
      </c>
      <c r="G577" s="38">
        <v>247.5</v>
      </c>
      <c r="H577" s="38">
        <v>445.5</v>
      </c>
      <c r="I577" s="38">
        <v>643.5</v>
      </c>
      <c r="J577" s="38">
        <v>841.5</v>
      </c>
      <c r="K577" s="38">
        <v>1039.5</v>
      </c>
      <c r="L577" s="38">
        <v>1237.5</v>
      </c>
      <c r="M577" s="40">
        <v>1435.5</v>
      </c>
      <c r="N577" s="40">
        <v>2920.5</v>
      </c>
      <c r="O577" s="38">
        <v>16.5</v>
      </c>
      <c r="P577" s="38">
        <v>16.5</v>
      </c>
      <c r="Q577" s="38">
        <v>16.5</v>
      </c>
      <c r="R577" s="38">
        <v>16.5</v>
      </c>
      <c r="S577" s="38">
        <v>16.5</v>
      </c>
      <c r="T577" s="38">
        <v>16.5</v>
      </c>
      <c r="U577" s="38">
        <v>16.5</v>
      </c>
      <c r="V577" s="38">
        <v>16.5</v>
      </c>
      <c r="W577" s="38">
        <v>16.5</v>
      </c>
      <c r="X577" s="38">
        <v>16.5</v>
      </c>
      <c r="Y577" s="38">
        <v>16.5</v>
      </c>
      <c r="Z577" s="38">
        <v>16.5</v>
      </c>
      <c r="AA577" s="42">
        <f t="shared" si="1022"/>
        <v>1633.5</v>
      </c>
      <c r="AB577" s="42">
        <v>2326.5</v>
      </c>
      <c r="AC577" s="83">
        <f>+($D$577*5%)/12</f>
        <v>16.5</v>
      </c>
      <c r="AD577" s="83">
        <f t="shared" ref="AD577:AN577" si="1041">+($D$577*5%)/12</f>
        <v>16.5</v>
      </c>
      <c r="AE577" s="83">
        <f t="shared" si="1041"/>
        <v>16.5</v>
      </c>
      <c r="AF577" s="83">
        <f t="shared" si="1041"/>
        <v>16.5</v>
      </c>
      <c r="AG577" s="83">
        <f t="shared" si="1041"/>
        <v>16.5</v>
      </c>
      <c r="AH577" s="83">
        <f t="shared" si="1041"/>
        <v>16.5</v>
      </c>
      <c r="AI577" s="83">
        <f t="shared" si="1041"/>
        <v>16.5</v>
      </c>
      <c r="AJ577" s="83">
        <f t="shared" si="1041"/>
        <v>16.5</v>
      </c>
      <c r="AK577" s="83">
        <f t="shared" si="1041"/>
        <v>16.5</v>
      </c>
      <c r="AL577" s="83">
        <f t="shared" si="1041"/>
        <v>16.5</v>
      </c>
      <c r="AM577" s="83">
        <f t="shared" si="1041"/>
        <v>16.5</v>
      </c>
      <c r="AN577" s="83">
        <f t="shared" si="1041"/>
        <v>16.5</v>
      </c>
      <c r="AO577" s="44">
        <f t="shared" si="1024"/>
        <v>1831.5</v>
      </c>
      <c r="AP577" s="44">
        <f t="shared" si="1025"/>
        <v>2128.5</v>
      </c>
      <c r="AQ577" s="83">
        <f>+($D$577*5%)/12</f>
        <v>16.5</v>
      </c>
      <c r="AR577" s="83">
        <f t="shared" ref="AR577:BA577" si="1042">+($D$577*5%)/12</f>
        <v>16.5</v>
      </c>
      <c r="AS577" s="83">
        <f t="shared" si="1042"/>
        <v>16.5</v>
      </c>
      <c r="AT577" s="83">
        <f t="shared" si="1042"/>
        <v>16.5</v>
      </c>
      <c r="AU577" s="83">
        <f t="shared" si="1042"/>
        <v>16.5</v>
      </c>
      <c r="AV577" s="83">
        <f t="shared" si="1042"/>
        <v>16.5</v>
      </c>
      <c r="AW577" s="83">
        <f t="shared" si="1042"/>
        <v>16.5</v>
      </c>
      <c r="AX577" s="83">
        <f t="shared" si="1042"/>
        <v>16.5</v>
      </c>
      <c r="AY577" s="83">
        <f t="shared" si="1042"/>
        <v>16.5</v>
      </c>
      <c r="AZ577" s="83">
        <f t="shared" si="1042"/>
        <v>16.5</v>
      </c>
      <c r="BA577" s="83">
        <f t="shared" si="1042"/>
        <v>16.5</v>
      </c>
      <c r="BB577" s="83">
        <f>+($D$577*5%)/12</f>
        <v>16.5</v>
      </c>
      <c r="BC577" s="44">
        <f t="shared" si="1029"/>
        <v>2029.5</v>
      </c>
      <c r="BD577" s="146">
        <f t="shared" si="1030"/>
        <v>1930.5</v>
      </c>
    </row>
    <row r="578" spans="1:56" outlineLevel="1" x14ac:dyDescent="0.25">
      <c r="A578" s="84">
        <v>39345</v>
      </c>
      <c r="B578" s="35" t="s">
        <v>802</v>
      </c>
      <c r="C578" s="35" t="s">
        <v>803</v>
      </c>
      <c r="D578" s="38">
        <v>1485.01</v>
      </c>
      <c r="E578" s="38"/>
      <c r="F578" s="38">
        <v>18.562625000000001</v>
      </c>
      <c r="G578" s="38">
        <v>92.813124999999999</v>
      </c>
      <c r="H578" s="38">
        <v>167.06362500000003</v>
      </c>
      <c r="I578" s="38">
        <v>241.31412500000013</v>
      </c>
      <c r="J578" s="38">
        <v>315.56462500000015</v>
      </c>
      <c r="K578" s="38">
        <v>389.81512500000014</v>
      </c>
      <c r="L578" s="38">
        <v>464.06562500000013</v>
      </c>
      <c r="M578" s="40">
        <v>538.31612500000017</v>
      </c>
      <c r="N578" s="40">
        <v>1095.1994999999999</v>
      </c>
      <c r="O578" s="38">
        <v>6.1875416666666672</v>
      </c>
      <c r="P578" s="38">
        <v>6.1875416666666672</v>
      </c>
      <c r="Q578" s="38">
        <v>6.1875416666666672</v>
      </c>
      <c r="R578" s="38">
        <v>6.1875416666666672</v>
      </c>
      <c r="S578" s="38">
        <v>6.1875416666666672</v>
      </c>
      <c r="T578" s="38">
        <v>6.1875416666666672</v>
      </c>
      <c r="U578" s="38">
        <v>6.1875416666666672</v>
      </c>
      <c r="V578" s="38">
        <v>6.1875416666666672</v>
      </c>
      <c r="W578" s="38">
        <v>6.1875416666666672</v>
      </c>
      <c r="X578" s="38">
        <v>6.1875416666666672</v>
      </c>
      <c r="Y578" s="38">
        <v>6.1875416666666672</v>
      </c>
      <c r="Z578" s="38">
        <v>6.1875416666666672</v>
      </c>
      <c r="AA578" s="42">
        <f t="shared" si="1022"/>
        <v>612.56662500000016</v>
      </c>
      <c r="AB578" s="42">
        <v>872.44337499999983</v>
      </c>
      <c r="AC578" s="83">
        <f>+($D$578*5%)/12</f>
        <v>6.1875416666666672</v>
      </c>
      <c r="AD578" s="83">
        <f t="shared" ref="AD578:AN578" si="1043">+($D$578*5%)/12</f>
        <v>6.1875416666666672</v>
      </c>
      <c r="AE578" s="83">
        <f t="shared" si="1043"/>
        <v>6.1875416666666672</v>
      </c>
      <c r="AF578" s="83">
        <f t="shared" si="1043"/>
        <v>6.1875416666666672</v>
      </c>
      <c r="AG578" s="83">
        <f t="shared" si="1043"/>
        <v>6.1875416666666672</v>
      </c>
      <c r="AH578" s="83">
        <f t="shared" si="1043"/>
        <v>6.1875416666666672</v>
      </c>
      <c r="AI578" s="83">
        <f t="shared" si="1043"/>
        <v>6.1875416666666672</v>
      </c>
      <c r="AJ578" s="83">
        <f t="shared" si="1043"/>
        <v>6.1875416666666672</v>
      </c>
      <c r="AK578" s="83">
        <f t="shared" si="1043"/>
        <v>6.1875416666666672</v>
      </c>
      <c r="AL578" s="83">
        <f t="shared" si="1043"/>
        <v>6.1875416666666672</v>
      </c>
      <c r="AM578" s="83">
        <f t="shared" si="1043"/>
        <v>6.1875416666666672</v>
      </c>
      <c r="AN578" s="83">
        <f t="shared" si="1043"/>
        <v>6.1875416666666672</v>
      </c>
      <c r="AO578" s="44">
        <f t="shared" si="1024"/>
        <v>686.81712500000015</v>
      </c>
      <c r="AP578" s="44">
        <f t="shared" si="1025"/>
        <v>798.19287499999984</v>
      </c>
      <c r="AQ578" s="83">
        <f>+($D$578*5%)/12</f>
        <v>6.1875416666666672</v>
      </c>
      <c r="AR578" s="83">
        <f t="shared" ref="AR578:BA578" si="1044">+($D$578*5%)/12</f>
        <v>6.1875416666666672</v>
      </c>
      <c r="AS578" s="83">
        <f t="shared" si="1044"/>
        <v>6.1875416666666672</v>
      </c>
      <c r="AT578" s="83">
        <f t="shared" si="1044"/>
        <v>6.1875416666666672</v>
      </c>
      <c r="AU578" s="83">
        <f t="shared" si="1044"/>
        <v>6.1875416666666672</v>
      </c>
      <c r="AV578" s="83">
        <f t="shared" si="1044"/>
        <v>6.1875416666666672</v>
      </c>
      <c r="AW578" s="83">
        <f t="shared" si="1044"/>
        <v>6.1875416666666672</v>
      </c>
      <c r="AX578" s="83">
        <f t="shared" si="1044"/>
        <v>6.1875416666666672</v>
      </c>
      <c r="AY578" s="83">
        <f t="shared" si="1044"/>
        <v>6.1875416666666672</v>
      </c>
      <c r="AZ578" s="83">
        <f t="shared" si="1044"/>
        <v>6.1875416666666672</v>
      </c>
      <c r="BA578" s="83">
        <f t="shared" si="1044"/>
        <v>6.1875416666666672</v>
      </c>
      <c r="BB578" s="83">
        <f>+($D$578*5%)/12</f>
        <v>6.1875416666666672</v>
      </c>
      <c r="BC578" s="44">
        <f t="shared" si="1029"/>
        <v>761.06762500000013</v>
      </c>
      <c r="BD578" s="146">
        <f t="shared" si="1030"/>
        <v>723.94237499999986</v>
      </c>
    </row>
    <row r="579" spans="1:56" outlineLevel="1" x14ac:dyDescent="0.25">
      <c r="A579" s="84">
        <v>39399</v>
      </c>
      <c r="B579" s="35" t="s">
        <v>314</v>
      </c>
      <c r="C579" s="35" t="s">
        <v>315</v>
      </c>
      <c r="D579" s="38">
        <v>3478.26</v>
      </c>
      <c r="E579" s="38"/>
      <c r="F579" s="38">
        <v>14.492750000000001</v>
      </c>
      <c r="G579" s="38">
        <v>188.40575000000001</v>
      </c>
      <c r="H579" s="38">
        <v>362.31875000000002</v>
      </c>
      <c r="I579" s="38">
        <v>536.23175000000003</v>
      </c>
      <c r="J579" s="38">
        <v>710.14475000000004</v>
      </c>
      <c r="K579" s="38">
        <v>884.05775000000006</v>
      </c>
      <c r="L579" s="38">
        <v>1057.97075</v>
      </c>
      <c r="M579" s="40">
        <v>1231.88375</v>
      </c>
      <c r="N579" s="40">
        <v>2594.2070000000003</v>
      </c>
      <c r="O579" s="38">
        <v>14.492750000000001</v>
      </c>
      <c r="P579" s="38">
        <v>14.492750000000001</v>
      </c>
      <c r="Q579" s="38">
        <v>14.492750000000001</v>
      </c>
      <c r="R579" s="38">
        <v>14.492750000000001</v>
      </c>
      <c r="S579" s="38">
        <v>14.492750000000001</v>
      </c>
      <c r="T579" s="38">
        <v>14.492750000000001</v>
      </c>
      <c r="U579" s="38">
        <v>14.492750000000001</v>
      </c>
      <c r="V579" s="38">
        <v>14.492750000000001</v>
      </c>
      <c r="W579" s="38">
        <v>14.492750000000001</v>
      </c>
      <c r="X579" s="38">
        <v>14.492750000000001</v>
      </c>
      <c r="Y579" s="38">
        <v>14.492750000000001</v>
      </c>
      <c r="Z579" s="38">
        <v>14.492750000000001</v>
      </c>
      <c r="AA579" s="42">
        <f t="shared" si="1022"/>
        <v>1405.79675</v>
      </c>
      <c r="AB579" s="42">
        <v>2072.4632500000002</v>
      </c>
      <c r="AC579" s="83">
        <f>+($D$579*5%)/12</f>
        <v>14.492750000000001</v>
      </c>
      <c r="AD579" s="83">
        <f t="shared" ref="AD579:AN579" si="1045">+($D$579*5%)/12</f>
        <v>14.492750000000001</v>
      </c>
      <c r="AE579" s="83">
        <f t="shared" si="1045"/>
        <v>14.492750000000001</v>
      </c>
      <c r="AF579" s="83">
        <f t="shared" si="1045"/>
        <v>14.492750000000001</v>
      </c>
      <c r="AG579" s="83">
        <f t="shared" si="1045"/>
        <v>14.492750000000001</v>
      </c>
      <c r="AH579" s="83">
        <f t="shared" si="1045"/>
        <v>14.492750000000001</v>
      </c>
      <c r="AI579" s="83">
        <f t="shared" si="1045"/>
        <v>14.492750000000001</v>
      </c>
      <c r="AJ579" s="83">
        <f t="shared" si="1045"/>
        <v>14.492750000000001</v>
      </c>
      <c r="AK579" s="83">
        <f t="shared" si="1045"/>
        <v>14.492750000000001</v>
      </c>
      <c r="AL579" s="83">
        <f t="shared" si="1045"/>
        <v>14.492750000000001</v>
      </c>
      <c r="AM579" s="83">
        <f t="shared" si="1045"/>
        <v>14.492750000000001</v>
      </c>
      <c r="AN579" s="83">
        <f t="shared" si="1045"/>
        <v>14.492750000000001</v>
      </c>
      <c r="AO579" s="44">
        <f t="shared" si="1024"/>
        <v>1579.70975</v>
      </c>
      <c r="AP579" s="44">
        <f t="shared" si="1025"/>
        <v>1898.5502500000002</v>
      </c>
      <c r="AQ579" s="83">
        <f>+($D$579*5%)/12</f>
        <v>14.492750000000001</v>
      </c>
      <c r="AR579" s="83">
        <f t="shared" ref="AR579:BA579" si="1046">+($D$579*5%)/12</f>
        <v>14.492750000000001</v>
      </c>
      <c r="AS579" s="83">
        <f t="shared" si="1046"/>
        <v>14.492750000000001</v>
      </c>
      <c r="AT579" s="83">
        <f t="shared" si="1046"/>
        <v>14.492750000000001</v>
      </c>
      <c r="AU579" s="83">
        <f t="shared" si="1046"/>
        <v>14.492750000000001</v>
      </c>
      <c r="AV579" s="83">
        <f t="shared" si="1046"/>
        <v>14.492750000000001</v>
      </c>
      <c r="AW579" s="83">
        <f t="shared" si="1046"/>
        <v>14.492750000000001</v>
      </c>
      <c r="AX579" s="83">
        <f t="shared" si="1046"/>
        <v>14.492750000000001</v>
      </c>
      <c r="AY579" s="83">
        <f t="shared" si="1046"/>
        <v>14.492750000000001</v>
      </c>
      <c r="AZ579" s="83">
        <f t="shared" si="1046"/>
        <v>14.492750000000001</v>
      </c>
      <c r="BA579" s="83">
        <f t="shared" si="1046"/>
        <v>14.492750000000001</v>
      </c>
      <c r="BB579" s="83">
        <f>+($D$579*5%)/12</f>
        <v>14.492750000000001</v>
      </c>
      <c r="BC579" s="44">
        <f t="shared" si="1029"/>
        <v>1753.62275</v>
      </c>
      <c r="BD579" s="146">
        <f t="shared" si="1030"/>
        <v>1724.6372500000002</v>
      </c>
    </row>
    <row r="580" spans="1:56" outlineLevel="1" x14ac:dyDescent="0.25">
      <c r="A580" s="84">
        <v>39531</v>
      </c>
      <c r="B580" s="35"/>
      <c r="C580" s="35"/>
      <c r="D580" s="38">
        <v>350</v>
      </c>
      <c r="E580" s="38"/>
      <c r="F580" s="38">
        <v>0</v>
      </c>
      <c r="G580" s="37">
        <v>13.12</v>
      </c>
      <c r="H580" s="37">
        <v>30.62</v>
      </c>
      <c r="I580" s="37">
        <v>48.124899999999997</v>
      </c>
      <c r="J580" s="37">
        <f t="shared" ref="J580" si="1047">+I580+SUM(O580:Z580)</f>
        <v>65.624899999999997</v>
      </c>
      <c r="K580" s="37">
        <f t="shared" ref="K580" si="1048">+J580+SUM(O580:Z580)</f>
        <v>83.124899999999997</v>
      </c>
      <c r="L580" s="37">
        <f t="shared" ref="L580" si="1049">+K580+SUM(O580:Z580)</f>
        <v>100.6249</v>
      </c>
      <c r="M580" s="39">
        <f t="shared" ref="M580" si="1050">+L580+SUM(O580:Z580)</f>
        <v>118.1249</v>
      </c>
      <c r="N580" s="40">
        <v>280</v>
      </c>
      <c r="O580" s="38">
        <v>1.4583333333333333</v>
      </c>
      <c r="P580" s="38">
        <v>1.4583333333333333</v>
      </c>
      <c r="Q580" s="38">
        <v>1.4583333333333333</v>
      </c>
      <c r="R580" s="38">
        <v>1.4583333333333333</v>
      </c>
      <c r="S580" s="38">
        <v>1.4583333333333333</v>
      </c>
      <c r="T580" s="38">
        <v>1.4583333333333333</v>
      </c>
      <c r="U580" s="38">
        <v>1.4583333333333333</v>
      </c>
      <c r="V580" s="38">
        <v>1.4583333333333333</v>
      </c>
      <c r="W580" s="38">
        <v>1.4583333333333333</v>
      </c>
      <c r="X580" s="38">
        <v>1.4583333333333333</v>
      </c>
      <c r="Y580" s="38">
        <v>1.4583333333333333</v>
      </c>
      <c r="Z580" s="38">
        <v>1.4583333333333333</v>
      </c>
      <c r="AA580" s="42">
        <f t="shared" si="1022"/>
        <v>135.6249</v>
      </c>
      <c r="AB580" s="42">
        <v>227.5</v>
      </c>
      <c r="AC580" s="83">
        <f>+($D$580*5%)/12</f>
        <v>1.4583333333333333</v>
      </c>
      <c r="AD580" s="83">
        <f t="shared" ref="AD580:AN580" si="1051">+($D$580*5%)/12</f>
        <v>1.4583333333333333</v>
      </c>
      <c r="AE580" s="83">
        <f t="shared" si="1051"/>
        <v>1.4583333333333333</v>
      </c>
      <c r="AF580" s="83">
        <f t="shared" si="1051"/>
        <v>1.4583333333333333</v>
      </c>
      <c r="AG580" s="83">
        <f t="shared" si="1051"/>
        <v>1.4583333333333333</v>
      </c>
      <c r="AH580" s="83">
        <f t="shared" si="1051"/>
        <v>1.4583333333333333</v>
      </c>
      <c r="AI580" s="83">
        <f t="shared" si="1051"/>
        <v>1.4583333333333333</v>
      </c>
      <c r="AJ580" s="83">
        <f t="shared" si="1051"/>
        <v>1.4583333333333333</v>
      </c>
      <c r="AK580" s="83">
        <f t="shared" si="1051"/>
        <v>1.4583333333333333</v>
      </c>
      <c r="AL580" s="83">
        <f t="shared" si="1051"/>
        <v>1.4583333333333333</v>
      </c>
      <c r="AM580" s="83">
        <f t="shared" si="1051"/>
        <v>1.4583333333333333</v>
      </c>
      <c r="AN580" s="83">
        <f t="shared" si="1051"/>
        <v>1.4583333333333333</v>
      </c>
      <c r="AO580" s="44">
        <f t="shared" si="1024"/>
        <v>153.1249</v>
      </c>
      <c r="AP580" s="44">
        <f t="shared" si="1025"/>
        <v>196.8751</v>
      </c>
      <c r="AQ580" s="83">
        <f>+($D$580*5%)/12</f>
        <v>1.4583333333333333</v>
      </c>
      <c r="AR580" s="83">
        <f t="shared" ref="AR580:BA580" si="1052">+($D$580*5%)/12</f>
        <v>1.4583333333333333</v>
      </c>
      <c r="AS580" s="83">
        <f t="shared" si="1052"/>
        <v>1.4583333333333333</v>
      </c>
      <c r="AT580" s="83">
        <f t="shared" si="1052"/>
        <v>1.4583333333333333</v>
      </c>
      <c r="AU580" s="83">
        <f t="shared" si="1052"/>
        <v>1.4583333333333333</v>
      </c>
      <c r="AV580" s="83">
        <f t="shared" si="1052"/>
        <v>1.4583333333333333</v>
      </c>
      <c r="AW580" s="83">
        <f t="shared" si="1052"/>
        <v>1.4583333333333333</v>
      </c>
      <c r="AX580" s="83">
        <f t="shared" si="1052"/>
        <v>1.4583333333333333</v>
      </c>
      <c r="AY580" s="83">
        <f t="shared" si="1052"/>
        <v>1.4583333333333333</v>
      </c>
      <c r="AZ580" s="83">
        <f t="shared" si="1052"/>
        <v>1.4583333333333333</v>
      </c>
      <c r="BA580" s="83">
        <f t="shared" si="1052"/>
        <v>1.4583333333333333</v>
      </c>
      <c r="BB580" s="83">
        <f>+($D$580*5%)/12</f>
        <v>1.4583333333333333</v>
      </c>
      <c r="BC580" s="44">
        <f t="shared" si="1029"/>
        <v>170.6249</v>
      </c>
      <c r="BD580" s="146">
        <f t="shared" si="1030"/>
        <v>179.3751</v>
      </c>
    </row>
    <row r="581" spans="1:56" outlineLevel="1" x14ac:dyDescent="0.25">
      <c r="A581" s="84"/>
      <c r="B581" s="35"/>
      <c r="C581" s="35" t="s">
        <v>804</v>
      </c>
      <c r="D581" s="38"/>
      <c r="E581" s="38"/>
      <c r="F581" s="38"/>
      <c r="G581" s="38"/>
      <c r="H581" s="38"/>
      <c r="I581" s="38"/>
      <c r="J581" s="42"/>
      <c r="K581" s="38">
        <v>0</v>
      </c>
      <c r="L581" s="38">
        <v>0</v>
      </c>
      <c r="M581" s="38">
        <v>0</v>
      </c>
      <c r="N581" s="40"/>
      <c r="O581" s="38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>
        <f>+SUM(O581:Z581)+M581</f>
        <v>0</v>
      </c>
      <c r="AB581" s="42">
        <v>0</v>
      </c>
      <c r="AC581" s="83">
        <f t="shared" ref="AC581:AN581" si="1053">+(D581*5%)/12</f>
        <v>0</v>
      </c>
      <c r="AD581" s="83">
        <f t="shared" si="1053"/>
        <v>0</v>
      </c>
      <c r="AE581" s="83">
        <f t="shared" si="1053"/>
        <v>0</v>
      </c>
      <c r="AF581" s="83">
        <f t="shared" si="1053"/>
        <v>0</v>
      </c>
      <c r="AG581" s="83">
        <f t="shared" si="1053"/>
        <v>0</v>
      </c>
      <c r="AH581" s="83">
        <f t="shared" si="1053"/>
        <v>0</v>
      </c>
      <c r="AI581" s="83">
        <f t="shared" si="1053"/>
        <v>0</v>
      </c>
      <c r="AJ581" s="83">
        <f t="shared" si="1053"/>
        <v>0</v>
      </c>
      <c r="AK581" s="83">
        <f t="shared" si="1053"/>
        <v>0</v>
      </c>
      <c r="AL581" s="83">
        <f t="shared" si="1053"/>
        <v>0</v>
      </c>
      <c r="AM581" s="83">
        <f t="shared" si="1053"/>
        <v>0</v>
      </c>
      <c r="AN581" s="83">
        <f t="shared" si="1053"/>
        <v>0</v>
      </c>
      <c r="AO581" s="44">
        <f t="shared" si="1024"/>
        <v>0</v>
      </c>
      <c r="AP581" s="44">
        <f t="shared" si="1025"/>
        <v>0</v>
      </c>
      <c r="AQ581" s="83">
        <f>+($D$581*5%)/12</f>
        <v>0</v>
      </c>
      <c r="AR581" s="83">
        <f t="shared" ref="AR581:BA581" si="1054">+($D$581*5%)/12</f>
        <v>0</v>
      </c>
      <c r="AS581" s="83">
        <f t="shared" si="1054"/>
        <v>0</v>
      </c>
      <c r="AT581" s="83">
        <f t="shared" si="1054"/>
        <v>0</v>
      </c>
      <c r="AU581" s="83">
        <f t="shared" si="1054"/>
        <v>0</v>
      </c>
      <c r="AV581" s="83">
        <f t="shared" si="1054"/>
        <v>0</v>
      </c>
      <c r="AW581" s="83">
        <f t="shared" si="1054"/>
        <v>0</v>
      </c>
      <c r="AX581" s="83">
        <f t="shared" si="1054"/>
        <v>0</v>
      </c>
      <c r="AY581" s="83">
        <f t="shared" si="1054"/>
        <v>0</v>
      </c>
      <c r="AZ581" s="83">
        <f t="shared" si="1054"/>
        <v>0</v>
      </c>
      <c r="BA581" s="83">
        <f t="shared" si="1054"/>
        <v>0</v>
      </c>
      <c r="BB581" s="83">
        <f>+($D$581*5%)/12</f>
        <v>0</v>
      </c>
      <c r="BC581" s="44">
        <f t="shared" si="1029"/>
        <v>0</v>
      </c>
      <c r="BD581" s="146">
        <f t="shared" si="1030"/>
        <v>0</v>
      </c>
    </row>
    <row r="582" spans="1:56" outlineLevel="1" x14ac:dyDescent="0.25">
      <c r="A582" s="84">
        <v>41732</v>
      </c>
      <c r="B582" s="35" t="s">
        <v>805</v>
      </c>
      <c r="C582" s="35" t="s">
        <v>806</v>
      </c>
      <c r="D582" s="42">
        <v>51500</v>
      </c>
      <c r="E582" s="38"/>
      <c r="F582" s="38"/>
      <c r="G582" s="38"/>
      <c r="H582" s="38"/>
      <c r="I582" s="38"/>
      <c r="J582" s="42"/>
      <c r="K582" s="38"/>
      <c r="L582" s="38"/>
      <c r="M582" s="40">
        <v>1716.6666666666665</v>
      </c>
      <c r="N582" s="40">
        <v>49783.333333333336</v>
      </c>
      <c r="O582" s="38">
        <v>214.58333333333334</v>
      </c>
      <c r="P582" s="38">
        <v>214.58333333333334</v>
      </c>
      <c r="Q582" s="38">
        <v>214.58333333333334</v>
      </c>
      <c r="R582" s="38">
        <v>214.58333333333334</v>
      </c>
      <c r="S582" s="38">
        <v>214.58333333333334</v>
      </c>
      <c r="T582" s="38">
        <v>214.58333333333334</v>
      </c>
      <c r="U582" s="38">
        <v>214.58333333333334</v>
      </c>
      <c r="V582" s="38">
        <v>214.58333333333334</v>
      </c>
      <c r="W582" s="38">
        <v>214.58333333333334</v>
      </c>
      <c r="X582" s="38">
        <v>214.58333333333334</v>
      </c>
      <c r="Y582" s="38">
        <v>214.58333333333334</v>
      </c>
      <c r="Z582" s="38">
        <v>214.58333333333334</v>
      </c>
      <c r="AA582" s="42">
        <f t="shared" si="1022"/>
        <v>4291.6666666666661</v>
      </c>
      <c r="AB582" s="42">
        <v>47208.333333333336</v>
      </c>
      <c r="AC582" s="83">
        <f>+($D$582*5%)/12</f>
        <v>214.58333333333334</v>
      </c>
      <c r="AD582" s="83">
        <f t="shared" ref="AD582:AN582" si="1055">+($D$582*5%)/12</f>
        <v>214.58333333333334</v>
      </c>
      <c r="AE582" s="83">
        <f t="shared" si="1055"/>
        <v>214.58333333333334</v>
      </c>
      <c r="AF582" s="83">
        <f t="shared" si="1055"/>
        <v>214.58333333333334</v>
      </c>
      <c r="AG582" s="83">
        <f t="shared" si="1055"/>
        <v>214.58333333333334</v>
      </c>
      <c r="AH582" s="83">
        <f t="shared" si="1055"/>
        <v>214.58333333333334</v>
      </c>
      <c r="AI582" s="83">
        <f t="shared" si="1055"/>
        <v>214.58333333333334</v>
      </c>
      <c r="AJ582" s="83">
        <f t="shared" si="1055"/>
        <v>214.58333333333334</v>
      </c>
      <c r="AK582" s="83">
        <f t="shared" si="1055"/>
        <v>214.58333333333334</v>
      </c>
      <c r="AL582" s="83">
        <f t="shared" si="1055"/>
        <v>214.58333333333334</v>
      </c>
      <c r="AM582" s="83">
        <f t="shared" si="1055"/>
        <v>214.58333333333334</v>
      </c>
      <c r="AN582" s="83">
        <f t="shared" si="1055"/>
        <v>214.58333333333334</v>
      </c>
      <c r="AO582" s="44">
        <f t="shared" si="1024"/>
        <v>6866.6666666666661</v>
      </c>
      <c r="AP582" s="44">
        <f t="shared" si="1025"/>
        <v>44633.333333333336</v>
      </c>
      <c r="AQ582" s="83">
        <f>+($D$582*5%)/12</f>
        <v>214.58333333333334</v>
      </c>
      <c r="AR582" s="83">
        <f t="shared" ref="AR582:BA582" si="1056">+($D$582*5%)/12</f>
        <v>214.58333333333334</v>
      </c>
      <c r="AS582" s="83">
        <f t="shared" si="1056"/>
        <v>214.58333333333334</v>
      </c>
      <c r="AT582" s="83">
        <f t="shared" si="1056"/>
        <v>214.58333333333334</v>
      </c>
      <c r="AU582" s="83">
        <f t="shared" si="1056"/>
        <v>214.58333333333334</v>
      </c>
      <c r="AV582" s="83">
        <f t="shared" si="1056"/>
        <v>214.58333333333334</v>
      </c>
      <c r="AW582" s="83">
        <f t="shared" si="1056"/>
        <v>214.58333333333334</v>
      </c>
      <c r="AX582" s="83">
        <f t="shared" si="1056"/>
        <v>214.58333333333334</v>
      </c>
      <c r="AY582" s="83">
        <f t="shared" si="1056"/>
        <v>214.58333333333334</v>
      </c>
      <c r="AZ582" s="83">
        <f t="shared" si="1056"/>
        <v>214.58333333333334</v>
      </c>
      <c r="BA582" s="83">
        <f t="shared" si="1056"/>
        <v>214.58333333333334</v>
      </c>
      <c r="BB582" s="83">
        <f>+($D$582*5%)/12</f>
        <v>214.58333333333334</v>
      </c>
      <c r="BC582" s="44">
        <f t="shared" si="1029"/>
        <v>9441.6666666666661</v>
      </c>
      <c r="BD582" s="146">
        <f t="shared" si="1030"/>
        <v>42058.333333333336</v>
      </c>
    </row>
    <row r="583" spans="1:56" outlineLevel="1" x14ac:dyDescent="0.25">
      <c r="A583" s="84">
        <v>41732</v>
      </c>
      <c r="B583" s="35" t="s">
        <v>807</v>
      </c>
      <c r="C583" s="35" t="s">
        <v>808</v>
      </c>
      <c r="D583" s="42">
        <v>8755</v>
      </c>
      <c r="E583" s="38"/>
      <c r="F583" s="38"/>
      <c r="G583" s="38"/>
      <c r="H583" s="38"/>
      <c r="I583" s="38"/>
      <c r="J583" s="42"/>
      <c r="K583" s="38"/>
      <c r="L583" s="38"/>
      <c r="M583" s="40">
        <v>291.83333333333331</v>
      </c>
      <c r="N583" s="40">
        <v>8463.1666666666661</v>
      </c>
      <c r="O583" s="38">
        <v>36.479166666666664</v>
      </c>
      <c r="P583" s="38">
        <v>36.479166666666664</v>
      </c>
      <c r="Q583" s="38">
        <v>36.479166666666664</v>
      </c>
      <c r="R583" s="38">
        <v>36.479166666666664</v>
      </c>
      <c r="S583" s="38">
        <v>36.479166666666664</v>
      </c>
      <c r="T583" s="38">
        <v>36.479166666666664</v>
      </c>
      <c r="U583" s="38">
        <v>36.479166666666664</v>
      </c>
      <c r="V583" s="38">
        <v>36.479166666666664</v>
      </c>
      <c r="W583" s="38">
        <v>36.479166666666664</v>
      </c>
      <c r="X583" s="38">
        <v>36.479166666666664</v>
      </c>
      <c r="Y583" s="38">
        <v>36.479166666666664</v>
      </c>
      <c r="Z583" s="38">
        <v>36.479166666666664</v>
      </c>
      <c r="AA583" s="42">
        <f t="shared" si="1022"/>
        <v>729.58333333333337</v>
      </c>
      <c r="AB583" s="42">
        <v>8025.416666666667</v>
      </c>
      <c r="AC583" s="83">
        <f>+($D$583*5%)/12</f>
        <v>36.479166666666664</v>
      </c>
      <c r="AD583" s="83">
        <f t="shared" ref="AD583:AN583" si="1057">+($D$583*5%)/12</f>
        <v>36.479166666666664</v>
      </c>
      <c r="AE583" s="83">
        <f t="shared" si="1057"/>
        <v>36.479166666666664</v>
      </c>
      <c r="AF583" s="83">
        <f t="shared" si="1057"/>
        <v>36.479166666666664</v>
      </c>
      <c r="AG583" s="83">
        <f t="shared" si="1057"/>
        <v>36.479166666666664</v>
      </c>
      <c r="AH583" s="83">
        <f t="shared" si="1057"/>
        <v>36.479166666666664</v>
      </c>
      <c r="AI583" s="83">
        <f t="shared" si="1057"/>
        <v>36.479166666666664</v>
      </c>
      <c r="AJ583" s="83">
        <f t="shared" si="1057"/>
        <v>36.479166666666664</v>
      </c>
      <c r="AK583" s="83">
        <f t="shared" si="1057"/>
        <v>36.479166666666664</v>
      </c>
      <c r="AL583" s="83">
        <f t="shared" si="1057"/>
        <v>36.479166666666664</v>
      </c>
      <c r="AM583" s="83">
        <f t="shared" si="1057"/>
        <v>36.479166666666664</v>
      </c>
      <c r="AN583" s="83">
        <f t="shared" si="1057"/>
        <v>36.479166666666664</v>
      </c>
      <c r="AO583" s="44">
        <f t="shared" si="1024"/>
        <v>1167.3333333333335</v>
      </c>
      <c r="AP583" s="44">
        <f t="shared" si="1025"/>
        <v>7587.6666666666661</v>
      </c>
      <c r="AQ583" s="83">
        <f>+($D$583*5%)/12</f>
        <v>36.479166666666664</v>
      </c>
      <c r="AR583" s="83">
        <f t="shared" ref="AR583:BA583" si="1058">+($D$583*5%)/12</f>
        <v>36.479166666666664</v>
      </c>
      <c r="AS583" s="83">
        <f t="shared" si="1058"/>
        <v>36.479166666666664</v>
      </c>
      <c r="AT583" s="83">
        <f t="shared" si="1058"/>
        <v>36.479166666666664</v>
      </c>
      <c r="AU583" s="83">
        <f t="shared" si="1058"/>
        <v>36.479166666666664</v>
      </c>
      <c r="AV583" s="83">
        <f t="shared" si="1058"/>
        <v>36.479166666666664</v>
      </c>
      <c r="AW583" s="83">
        <f t="shared" si="1058"/>
        <v>36.479166666666664</v>
      </c>
      <c r="AX583" s="83">
        <f t="shared" si="1058"/>
        <v>36.479166666666664</v>
      </c>
      <c r="AY583" s="83">
        <f t="shared" si="1058"/>
        <v>36.479166666666664</v>
      </c>
      <c r="AZ583" s="83">
        <f t="shared" si="1058"/>
        <v>36.479166666666664</v>
      </c>
      <c r="BA583" s="83">
        <f t="shared" si="1058"/>
        <v>36.479166666666664</v>
      </c>
      <c r="BB583" s="83">
        <f>+($D$583*5%)/12</f>
        <v>36.479166666666664</v>
      </c>
      <c r="BC583" s="44">
        <f t="shared" si="1029"/>
        <v>1605.0833333333335</v>
      </c>
      <c r="BD583" s="146">
        <f t="shared" si="1030"/>
        <v>7149.9166666666661</v>
      </c>
    </row>
    <row r="584" spans="1:56" outlineLevel="1" x14ac:dyDescent="0.25">
      <c r="A584" s="84">
        <v>41732</v>
      </c>
      <c r="B584" s="35" t="s">
        <v>809</v>
      </c>
      <c r="C584" s="35" t="s">
        <v>810</v>
      </c>
      <c r="D584" s="42">
        <v>17397.8</v>
      </c>
      <c r="E584" s="38"/>
      <c r="F584" s="38"/>
      <c r="G584" s="38"/>
      <c r="H584" s="38"/>
      <c r="I584" s="38"/>
      <c r="J584" s="42"/>
      <c r="K584" s="38"/>
      <c r="L584" s="38"/>
      <c r="M584" s="40">
        <v>579.92666666666662</v>
      </c>
      <c r="N584" s="40">
        <v>16817.873333333333</v>
      </c>
      <c r="O584" s="38">
        <v>72.490833333333327</v>
      </c>
      <c r="P584" s="38">
        <v>72.490833333333327</v>
      </c>
      <c r="Q584" s="38">
        <v>72.490833333333327</v>
      </c>
      <c r="R584" s="38">
        <v>72.490833333333327</v>
      </c>
      <c r="S584" s="38">
        <v>72.490833333333327</v>
      </c>
      <c r="T584" s="38">
        <v>72.490833333333327</v>
      </c>
      <c r="U584" s="38">
        <v>72.490833333333327</v>
      </c>
      <c r="V584" s="38">
        <v>72.490833333333327</v>
      </c>
      <c r="W584" s="38">
        <v>72.490833333333327</v>
      </c>
      <c r="X584" s="38">
        <v>72.490833333333327</v>
      </c>
      <c r="Y584" s="38">
        <v>72.490833333333327</v>
      </c>
      <c r="Z584" s="38">
        <v>72.490833333333327</v>
      </c>
      <c r="AA584" s="42">
        <f t="shared" si="1022"/>
        <v>1449.8166666666664</v>
      </c>
      <c r="AB584" s="42">
        <v>15947.983333333334</v>
      </c>
      <c r="AC584" s="83">
        <f>+($D$584*5%)/12</f>
        <v>72.490833333333327</v>
      </c>
      <c r="AD584" s="83">
        <f t="shared" ref="AD584:AN584" si="1059">+($D$584*5%)/12</f>
        <v>72.490833333333327</v>
      </c>
      <c r="AE584" s="83">
        <f t="shared" si="1059"/>
        <v>72.490833333333327</v>
      </c>
      <c r="AF584" s="83">
        <f t="shared" si="1059"/>
        <v>72.490833333333327</v>
      </c>
      <c r="AG584" s="83">
        <f t="shared" si="1059"/>
        <v>72.490833333333327</v>
      </c>
      <c r="AH584" s="83">
        <f t="shared" si="1059"/>
        <v>72.490833333333327</v>
      </c>
      <c r="AI584" s="83">
        <f t="shared" si="1059"/>
        <v>72.490833333333327</v>
      </c>
      <c r="AJ584" s="83">
        <f t="shared" si="1059"/>
        <v>72.490833333333327</v>
      </c>
      <c r="AK584" s="83">
        <f t="shared" si="1059"/>
        <v>72.490833333333327</v>
      </c>
      <c r="AL584" s="83">
        <f t="shared" si="1059"/>
        <v>72.490833333333327</v>
      </c>
      <c r="AM584" s="83">
        <f t="shared" si="1059"/>
        <v>72.490833333333327</v>
      </c>
      <c r="AN584" s="83">
        <f t="shared" si="1059"/>
        <v>72.490833333333327</v>
      </c>
      <c r="AO584" s="44">
        <f t="shared" si="1024"/>
        <v>2319.706666666666</v>
      </c>
      <c r="AP584" s="44">
        <f t="shared" si="1025"/>
        <v>15078.093333333334</v>
      </c>
      <c r="AQ584" s="83">
        <f>+($D$584*5%)/12</f>
        <v>72.490833333333327</v>
      </c>
      <c r="AR584" s="83">
        <f t="shared" ref="AR584:BA584" si="1060">+($D$584*5%)/12</f>
        <v>72.490833333333327</v>
      </c>
      <c r="AS584" s="83">
        <f t="shared" si="1060"/>
        <v>72.490833333333327</v>
      </c>
      <c r="AT584" s="83">
        <f t="shared" si="1060"/>
        <v>72.490833333333327</v>
      </c>
      <c r="AU584" s="83">
        <f t="shared" si="1060"/>
        <v>72.490833333333327</v>
      </c>
      <c r="AV584" s="83">
        <f t="shared" si="1060"/>
        <v>72.490833333333327</v>
      </c>
      <c r="AW584" s="83">
        <f t="shared" si="1060"/>
        <v>72.490833333333327</v>
      </c>
      <c r="AX584" s="83">
        <f t="shared" si="1060"/>
        <v>72.490833333333327</v>
      </c>
      <c r="AY584" s="83">
        <f t="shared" si="1060"/>
        <v>72.490833333333327</v>
      </c>
      <c r="AZ584" s="83">
        <f t="shared" si="1060"/>
        <v>72.490833333333327</v>
      </c>
      <c r="BA584" s="83">
        <f t="shared" si="1060"/>
        <v>72.490833333333327</v>
      </c>
      <c r="BB584" s="83">
        <f>+($D$584*5%)/12</f>
        <v>72.490833333333327</v>
      </c>
      <c r="BC584" s="44">
        <f t="shared" si="1029"/>
        <v>3189.5966666666659</v>
      </c>
      <c r="BD584" s="146">
        <f t="shared" si="1030"/>
        <v>14208.203333333333</v>
      </c>
    </row>
    <row r="585" spans="1:56" outlineLevel="1" x14ac:dyDescent="0.25">
      <c r="A585" s="84">
        <v>41733</v>
      </c>
      <c r="B585" s="35" t="s">
        <v>811</v>
      </c>
      <c r="C585" s="35" t="s">
        <v>812</v>
      </c>
      <c r="D585" s="42">
        <v>11649.3</v>
      </c>
      <c r="E585" s="38"/>
      <c r="F585" s="38"/>
      <c r="G585" s="38"/>
      <c r="H585" s="38"/>
      <c r="I585" s="38"/>
      <c r="J585" s="42"/>
      <c r="K585" s="38"/>
      <c r="L585" s="38"/>
      <c r="M585" s="40">
        <v>388.31</v>
      </c>
      <c r="N585" s="40">
        <v>11260.99</v>
      </c>
      <c r="O585" s="38">
        <v>48.53875</v>
      </c>
      <c r="P585" s="38">
        <v>48.53875</v>
      </c>
      <c r="Q585" s="38">
        <v>48.53875</v>
      </c>
      <c r="R585" s="38">
        <v>48.53875</v>
      </c>
      <c r="S585" s="38">
        <v>48.53875</v>
      </c>
      <c r="T585" s="38">
        <v>48.53875</v>
      </c>
      <c r="U585" s="38">
        <v>48.53875</v>
      </c>
      <c r="V585" s="38">
        <v>48.53875</v>
      </c>
      <c r="W585" s="38">
        <v>48.53875</v>
      </c>
      <c r="X585" s="38">
        <v>48.53875</v>
      </c>
      <c r="Y585" s="38">
        <v>48.53875</v>
      </c>
      <c r="Z585" s="38">
        <v>48.53875</v>
      </c>
      <c r="AA585" s="42">
        <f t="shared" si="1022"/>
        <v>970.77500000000009</v>
      </c>
      <c r="AB585" s="42">
        <v>10678.525</v>
      </c>
      <c r="AC585" s="83">
        <f>+($D$585*5%)/12</f>
        <v>48.53875</v>
      </c>
      <c r="AD585" s="83">
        <f t="shared" ref="AD585:AN585" si="1061">+($D$585*5%)/12</f>
        <v>48.53875</v>
      </c>
      <c r="AE585" s="83">
        <f t="shared" si="1061"/>
        <v>48.53875</v>
      </c>
      <c r="AF585" s="83">
        <f t="shared" si="1061"/>
        <v>48.53875</v>
      </c>
      <c r="AG585" s="83">
        <f t="shared" si="1061"/>
        <v>48.53875</v>
      </c>
      <c r="AH585" s="83">
        <f t="shared" si="1061"/>
        <v>48.53875</v>
      </c>
      <c r="AI585" s="83">
        <f t="shared" si="1061"/>
        <v>48.53875</v>
      </c>
      <c r="AJ585" s="83">
        <f t="shared" si="1061"/>
        <v>48.53875</v>
      </c>
      <c r="AK585" s="83">
        <f t="shared" si="1061"/>
        <v>48.53875</v>
      </c>
      <c r="AL585" s="83">
        <f t="shared" si="1061"/>
        <v>48.53875</v>
      </c>
      <c r="AM585" s="83">
        <f t="shared" si="1061"/>
        <v>48.53875</v>
      </c>
      <c r="AN585" s="83">
        <f t="shared" si="1061"/>
        <v>48.53875</v>
      </c>
      <c r="AO585" s="44">
        <f t="shared" si="1024"/>
        <v>1553.2400000000002</v>
      </c>
      <c r="AP585" s="44">
        <f t="shared" si="1025"/>
        <v>10096.06</v>
      </c>
      <c r="AQ585" s="83">
        <f>+($D$585*5%)/12</f>
        <v>48.53875</v>
      </c>
      <c r="AR585" s="83">
        <f t="shared" ref="AR585:BA585" si="1062">+($D$585*5%)/12</f>
        <v>48.53875</v>
      </c>
      <c r="AS585" s="83">
        <f t="shared" si="1062"/>
        <v>48.53875</v>
      </c>
      <c r="AT585" s="83">
        <f t="shared" si="1062"/>
        <v>48.53875</v>
      </c>
      <c r="AU585" s="83">
        <f t="shared" si="1062"/>
        <v>48.53875</v>
      </c>
      <c r="AV585" s="83">
        <f t="shared" si="1062"/>
        <v>48.53875</v>
      </c>
      <c r="AW585" s="83">
        <f t="shared" si="1062"/>
        <v>48.53875</v>
      </c>
      <c r="AX585" s="83">
        <f t="shared" si="1062"/>
        <v>48.53875</v>
      </c>
      <c r="AY585" s="83">
        <f t="shared" si="1062"/>
        <v>48.53875</v>
      </c>
      <c r="AZ585" s="83">
        <f t="shared" si="1062"/>
        <v>48.53875</v>
      </c>
      <c r="BA585" s="83">
        <f t="shared" si="1062"/>
        <v>48.53875</v>
      </c>
      <c r="BB585" s="83">
        <f>+($D$585*5%)/12</f>
        <v>48.53875</v>
      </c>
      <c r="BC585" s="44">
        <f t="shared" si="1029"/>
        <v>2135.7050000000004</v>
      </c>
      <c r="BD585" s="146">
        <f t="shared" si="1030"/>
        <v>9513.5949999999993</v>
      </c>
    </row>
    <row r="586" spans="1:56" outlineLevel="1" x14ac:dyDescent="0.25">
      <c r="A586" s="84">
        <v>41733</v>
      </c>
      <c r="B586" s="35" t="s">
        <v>813</v>
      </c>
      <c r="C586" s="35" t="s">
        <v>814</v>
      </c>
      <c r="D586" s="42">
        <v>15080</v>
      </c>
      <c r="E586" s="38"/>
      <c r="F586" s="38"/>
      <c r="G586" s="38"/>
      <c r="H586" s="38"/>
      <c r="I586" s="38"/>
      <c r="J586" s="42"/>
      <c r="K586" s="38"/>
      <c r="L586" s="38"/>
      <c r="M586" s="40">
        <v>502.66666666666663</v>
      </c>
      <c r="N586" s="40">
        <v>14577.333333333334</v>
      </c>
      <c r="O586" s="38">
        <v>62.833333333333336</v>
      </c>
      <c r="P586" s="38">
        <v>62.833333333333336</v>
      </c>
      <c r="Q586" s="38">
        <v>62.833333333333336</v>
      </c>
      <c r="R586" s="38">
        <v>62.833333333333336</v>
      </c>
      <c r="S586" s="38">
        <v>62.833333333333336</v>
      </c>
      <c r="T586" s="38">
        <v>62.833333333333336</v>
      </c>
      <c r="U586" s="38">
        <v>62.833333333333336</v>
      </c>
      <c r="V586" s="38">
        <v>62.833333333333336</v>
      </c>
      <c r="W586" s="38">
        <v>62.833333333333336</v>
      </c>
      <c r="X586" s="38">
        <v>62.833333333333336</v>
      </c>
      <c r="Y586" s="38">
        <v>62.833333333333336</v>
      </c>
      <c r="Z586" s="38">
        <v>62.833333333333336</v>
      </c>
      <c r="AA586" s="42">
        <f t="shared" si="1022"/>
        <v>1256.6666666666667</v>
      </c>
      <c r="AB586" s="42">
        <v>13823.333333333334</v>
      </c>
      <c r="AC586" s="83">
        <f>+($D$586*5%)/12</f>
        <v>62.833333333333336</v>
      </c>
      <c r="AD586" s="83">
        <f t="shared" ref="AD586:AN586" si="1063">+($D$586*5%)/12</f>
        <v>62.833333333333336</v>
      </c>
      <c r="AE586" s="83">
        <f t="shared" si="1063"/>
        <v>62.833333333333336</v>
      </c>
      <c r="AF586" s="83">
        <f t="shared" si="1063"/>
        <v>62.833333333333336</v>
      </c>
      <c r="AG586" s="83">
        <f t="shared" si="1063"/>
        <v>62.833333333333336</v>
      </c>
      <c r="AH586" s="83">
        <f t="shared" si="1063"/>
        <v>62.833333333333336</v>
      </c>
      <c r="AI586" s="83">
        <f t="shared" si="1063"/>
        <v>62.833333333333336</v>
      </c>
      <c r="AJ586" s="83">
        <f t="shared" si="1063"/>
        <v>62.833333333333336</v>
      </c>
      <c r="AK586" s="83">
        <f t="shared" si="1063"/>
        <v>62.833333333333336</v>
      </c>
      <c r="AL586" s="83">
        <f t="shared" si="1063"/>
        <v>62.833333333333336</v>
      </c>
      <c r="AM586" s="83">
        <f t="shared" si="1063"/>
        <v>62.833333333333336</v>
      </c>
      <c r="AN586" s="83">
        <f t="shared" si="1063"/>
        <v>62.833333333333336</v>
      </c>
      <c r="AO586" s="44">
        <f t="shared" si="1024"/>
        <v>2010.666666666667</v>
      </c>
      <c r="AP586" s="44">
        <f t="shared" si="1025"/>
        <v>13069.333333333332</v>
      </c>
      <c r="AQ586" s="83">
        <f>+($D$586*5%)/12</f>
        <v>62.833333333333336</v>
      </c>
      <c r="AR586" s="83">
        <f t="shared" ref="AR586:BA586" si="1064">+($D$586*5%)/12</f>
        <v>62.833333333333336</v>
      </c>
      <c r="AS586" s="83">
        <f t="shared" si="1064"/>
        <v>62.833333333333336</v>
      </c>
      <c r="AT586" s="83">
        <f t="shared" si="1064"/>
        <v>62.833333333333336</v>
      </c>
      <c r="AU586" s="83">
        <f t="shared" si="1064"/>
        <v>62.833333333333336</v>
      </c>
      <c r="AV586" s="83">
        <f t="shared" si="1064"/>
        <v>62.833333333333336</v>
      </c>
      <c r="AW586" s="83">
        <f t="shared" si="1064"/>
        <v>62.833333333333336</v>
      </c>
      <c r="AX586" s="83">
        <f t="shared" si="1064"/>
        <v>62.833333333333336</v>
      </c>
      <c r="AY586" s="83">
        <f t="shared" si="1064"/>
        <v>62.833333333333336</v>
      </c>
      <c r="AZ586" s="83">
        <f t="shared" si="1064"/>
        <v>62.833333333333336</v>
      </c>
      <c r="BA586" s="83">
        <f t="shared" si="1064"/>
        <v>62.833333333333336</v>
      </c>
      <c r="BB586" s="83">
        <f>+($D$586*5%)/12</f>
        <v>62.833333333333336</v>
      </c>
      <c r="BC586" s="44">
        <f t="shared" si="1029"/>
        <v>2764.666666666667</v>
      </c>
      <c r="BD586" s="146">
        <f t="shared" si="1030"/>
        <v>12315.333333333332</v>
      </c>
    </row>
    <row r="587" spans="1:56" outlineLevel="1" x14ac:dyDescent="0.25">
      <c r="A587" s="84">
        <v>41734</v>
      </c>
      <c r="B587" s="35" t="s">
        <v>815</v>
      </c>
      <c r="C587" s="35" t="s">
        <v>816</v>
      </c>
      <c r="D587" s="42">
        <v>6289</v>
      </c>
      <c r="E587" s="38"/>
      <c r="F587" s="38"/>
      <c r="G587" s="38"/>
      <c r="H587" s="38"/>
      <c r="I587" s="38"/>
      <c r="J587" s="42"/>
      <c r="K587" s="38"/>
      <c r="L587" s="38"/>
      <c r="M587" s="40">
        <v>209.63333333333338</v>
      </c>
      <c r="N587" s="40">
        <v>6079.3666666666668</v>
      </c>
      <c r="O587" s="38">
        <v>26.204166666666669</v>
      </c>
      <c r="P587" s="38">
        <v>26.204166666666669</v>
      </c>
      <c r="Q587" s="38">
        <v>26.204166666666669</v>
      </c>
      <c r="R587" s="38">
        <v>26.204166666666669</v>
      </c>
      <c r="S587" s="38">
        <v>26.204166666666669</v>
      </c>
      <c r="T587" s="38">
        <v>26.204166666666669</v>
      </c>
      <c r="U587" s="38">
        <v>26.204166666666669</v>
      </c>
      <c r="V587" s="38">
        <v>26.204166666666669</v>
      </c>
      <c r="W587" s="38">
        <v>26.204166666666669</v>
      </c>
      <c r="X587" s="38">
        <v>26.204166666666669</v>
      </c>
      <c r="Y587" s="38">
        <v>26.204166666666669</v>
      </c>
      <c r="Z587" s="38">
        <v>26.204166666666669</v>
      </c>
      <c r="AA587" s="42">
        <f t="shared" si="1022"/>
        <v>524.08333333333348</v>
      </c>
      <c r="AB587" s="42">
        <v>5764.9166666666661</v>
      </c>
      <c r="AC587" s="83">
        <f>+($D$587*5%)/12</f>
        <v>26.204166666666669</v>
      </c>
      <c r="AD587" s="83">
        <f t="shared" ref="AD587:AN587" si="1065">+($D$587*5%)/12</f>
        <v>26.204166666666669</v>
      </c>
      <c r="AE587" s="83">
        <f t="shared" si="1065"/>
        <v>26.204166666666669</v>
      </c>
      <c r="AF587" s="83">
        <f t="shared" si="1065"/>
        <v>26.204166666666669</v>
      </c>
      <c r="AG587" s="83">
        <f t="shared" si="1065"/>
        <v>26.204166666666669</v>
      </c>
      <c r="AH587" s="83">
        <f t="shared" si="1065"/>
        <v>26.204166666666669</v>
      </c>
      <c r="AI587" s="83">
        <f t="shared" si="1065"/>
        <v>26.204166666666669</v>
      </c>
      <c r="AJ587" s="83">
        <f t="shared" si="1065"/>
        <v>26.204166666666669</v>
      </c>
      <c r="AK587" s="83">
        <f t="shared" si="1065"/>
        <v>26.204166666666669</v>
      </c>
      <c r="AL587" s="83">
        <f t="shared" si="1065"/>
        <v>26.204166666666669</v>
      </c>
      <c r="AM587" s="83">
        <f t="shared" si="1065"/>
        <v>26.204166666666669</v>
      </c>
      <c r="AN587" s="83">
        <f t="shared" si="1065"/>
        <v>26.204166666666669</v>
      </c>
      <c r="AO587" s="44">
        <f t="shared" si="1024"/>
        <v>838.53333333333353</v>
      </c>
      <c r="AP587" s="44">
        <f t="shared" si="1025"/>
        <v>5450.4666666666662</v>
      </c>
      <c r="AQ587" s="83">
        <f>+($D$587*5%)/12</f>
        <v>26.204166666666669</v>
      </c>
      <c r="AR587" s="83">
        <f t="shared" ref="AR587:BA587" si="1066">+($D$587*5%)/12</f>
        <v>26.204166666666669</v>
      </c>
      <c r="AS587" s="83">
        <f t="shared" si="1066"/>
        <v>26.204166666666669</v>
      </c>
      <c r="AT587" s="83">
        <f t="shared" si="1066"/>
        <v>26.204166666666669</v>
      </c>
      <c r="AU587" s="83">
        <f t="shared" si="1066"/>
        <v>26.204166666666669</v>
      </c>
      <c r="AV587" s="83">
        <f t="shared" si="1066"/>
        <v>26.204166666666669</v>
      </c>
      <c r="AW587" s="83">
        <f t="shared" si="1066"/>
        <v>26.204166666666669</v>
      </c>
      <c r="AX587" s="83">
        <f t="shared" si="1066"/>
        <v>26.204166666666669</v>
      </c>
      <c r="AY587" s="83">
        <f t="shared" si="1066"/>
        <v>26.204166666666669</v>
      </c>
      <c r="AZ587" s="83">
        <f t="shared" si="1066"/>
        <v>26.204166666666669</v>
      </c>
      <c r="BA587" s="83">
        <f t="shared" si="1066"/>
        <v>26.204166666666669</v>
      </c>
      <c r="BB587" s="83">
        <f>+($D$587*5%)/12</f>
        <v>26.204166666666669</v>
      </c>
      <c r="BC587" s="44">
        <f t="shared" si="1029"/>
        <v>1152.9833333333336</v>
      </c>
      <c r="BD587" s="146">
        <f t="shared" si="1030"/>
        <v>5136.0166666666664</v>
      </c>
    </row>
    <row r="588" spans="1:56" outlineLevel="1" x14ac:dyDescent="0.25">
      <c r="A588" s="84">
        <v>41734</v>
      </c>
      <c r="B588" s="35" t="s">
        <v>817</v>
      </c>
      <c r="C588" s="35" t="s">
        <v>818</v>
      </c>
      <c r="D588" s="42">
        <v>1400.8</v>
      </c>
      <c r="E588" s="38"/>
      <c r="F588" s="38"/>
      <c r="G588" s="38"/>
      <c r="H588" s="38"/>
      <c r="I588" s="38"/>
      <c r="J588" s="42"/>
      <c r="K588" s="38"/>
      <c r="L588" s="38"/>
      <c r="M588" s="40">
        <v>46.693333333333335</v>
      </c>
      <c r="N588" s="40">
        <v>1354.1066666666666</v>
      </c>
      <c r="O588" s="38">
        <v>5.8366666666666669</v>
      </c>
      <c r="P588" s="38">
        <v>5.8366666666666669</v>
      </c>
      <c r="Q588" s="38">
        <v>5.8366666666666669</v>
      </c>
      <c r="R588" s="38">
        <v>5.8366666666666669</v>
      </c>
      <c r="S588" s="38">
        <v>5.8366666666666669</v>
      </c>
      <c r="T588" s="38">
        <v>5.8366666666666669</v>
      </c>
      <c r="U588" s="38">
        <v>5.8366666666666669</v>
      </c>
      <c r="V588" s="38">
        <v>5.8366666666666669</v>
      </c>
      <c r="W588" s="38">
        <v>5.8366666666666669</v>
      </c>
      <c r="X588" s="38">
        <v>5.8366666666666669</v>
      </c>
      <c r="Y588" s="38">
        <v>5.8366666666666669</v>
      </c>
      <c r="Z588" s="38">
        <v>5.8366666666666669</v>
      </c>
      <c r="AA588" s="42">
        <f>+SUM(O588:Z588)+M588</f>
        <v>116.73333333333335</v>
      </c>
      <c r="AB588" s="42">
        <v>1284.0666666666666</v>
      </c>
      <c r="AC588" s="83">
        <f>+($D$588*5%)/12</f>
        <v>5.8366666666666669</v>
      </c>
      <c r="AD588" s="83">
        <f t="shared" ref="AD588:AN588" si="1067">+($D$588*5%)/12</f>
        <v>5.8366666666666669</v>
      </c>
      <c r="AE588" s="83">
        <f t="shared" si="1067"/>
        <v>5.8366666666666669</v>
      </c>
      <c r="AF588" s="83">
        <f t="shared" si="1067"/>
        <v>5.8366666666666669</v>
      </c>
      <c r="AG588" s="83">
        <f t="shared" si="1067"/>
        <v>5.8366666666666669</v>
      </c>
      <c r="AH588" s="83">
        <f t="shared" si="1067"/>
        <v>5.8366666666666669</v>
      </c>
      <c r="AI588" s="83">
        <f t="shared" si="1067"/>
        <v>5.8366666666666669</v>
      </c>
      <c r="AJ588" s="83">
        <f t="shared" si="1067"/>
        <v>5.8366666666666669</v>
      </c>
      <c r="AK588" s="83">
        <f t="shared" si="1067"/>
        <v>5.8366666666666669</v>
      </c>
      <c r="AL588" s="83">
        <f t="shared" si="1067"/>
        <v>5.8366666666666669</v>
      </c>
      <c r="AM588" s="83">
        <f t="shared" si="1067"/>
        <v>5.8366666666666669</v>
      </c>
      <c r="AN588" s="83">
        <f t="shared" si="1067"/>
        <v>5.8366666666666669</v>
      </c>
      <c r="AO588" s="44">
        <f t="shared" si="1024"/>
        <v>186.77333333333337</v>
      </c>
      <c r="AP588" s="44">
        <f t="shared" si="1025"/>
        <v>1214.0266666666666</v>
      </c>
      <c r="AQ588" s="83">
        <f>+($D$588*5%)/12</f>
        <v>5.8366666666666669</v>
      </c>
      <c r="AR588" s="83">
        <f t="shared" ref="AR588:BA588" si="1068">+($D$588*5%)/12</f>
        <v>5.8366666666666669</v>
      </c>
      <c r="AS588" s="83">
        <f t="shared" si="1068"/>
        <v>5.8366666666666669</v>
      </c>
      <c r="AT588" s="83">
        <f t="shared" si="1068"/>
        <v>5.8366666666666669</v>
      </c>
      <c r="AU588" s="83">
        <f t="shared" si="1068"/>
        <v>5.8366666666666669</v>
      </c>
      <c r="AV588" s="83">
        <f t="shared" si="1068"/>
        <v>5.8366666666666669</v>
      </c>
      <c r="AW588" s="83">
        <f t="shared" si="1068"/>
        <v>5.8366666666666669</v>
      </c>
      <c r="AX588" s="83">
        <f t="shared" si="1068"/>
        <v>5.8366666666666669</v>
      </c>
      <c r="AY588" s="83">
        <f t="shared" si="1068"/>
        <v>5.8366666666666669</v>
      </c>
      <c r="AZ588" s="83">
        <f t="shared" si="1068"/>
        <v>5.8366666666666669</v>
      </c>
      <c r="BA588" s="83">
        <f t="shared" si="1068"/>
        <v>5.8366666666666669</v>
      </c>
      <c r="BB588" s="83">
        <f>+($D$588*5%)/12</f>
        <v>5.8366666666666669</v>
      </c>
      <c r="BC588" s="44">
        <f t="shared" si="1029"/>
        <v>256.81333333333339</v>
      </c>
      <c r="BD588" s="146">
        <f t="shared" si="1030"/>
        <v>1143.9866666666667</v>
      </c>
    </row>
    <row r="589" spans="1:56" outlineLevel="1" x14ac:dyDescent="0.25">
      <c r="A589" s="84">
        <v>41737</v>
      </c>
      <c r="B589" s="35" t="s">
        <v>819</v>
      </c>
      <c r="C589" s="35" t="s">
        <v>820</v>
      </c>
      <c r="D589" s="42">
        <v>2011.69</v>
      </c>
      <c r="E589" s="38"/>
      <c r="F589" s="38"/>
      <c r="G589" s="38"/>
      <c r="H589" s="38"/>
      <c r="I589" s="38"/>
      <c r="J589" s="42"/>
      <c r="K589" s="38"/>
      <c r="L589" s="38"/>
      <c r="M589" s="40">
        <v>67.056333333333342</v>
      </c>
      <c r="N589" s="40">
        <v>1944.6336666666666</v>
      </c>
      <c r="O589" s="38">
        <v>8.3820416666666677</v>
      </c>
      <c r="P589" s="38">
        <v>8.3820416666666677</v>
      </c>
      <c r="Q589" s="38">
        <v>8.3820416666666677</v>
      </c>
      <c r="R589" s="38">
        <v>8.3820416666666677</v>
      </c>
      <c r="S589" s="38">
        <v>8.3820416666666677</v>
      </c>
      <c r="T589" s="38">
        <v>8.3820416666666677</v>
      </c>
      <c r="U589" s="38">
        <v>8.3820416666666677</v>
      </c>
      <c r="V589" s="38">
        <v>8.3820416666666677</v>
      </c>
      <c r="W589" s="38">
        <v>8.3820416666666677</v>
      </c>
      <c r="X589" s="38">
        <v>8.3820416666666677</v>
      </c>
      <c r="Y589" s="38">
        <v>8.3820416666666677</v>
      </c>
      <c r="Z589" s="38">
        <v>8.3820416666666677</v>
      </c>
      <c r="AA589" s="42">
        <f t="shared" si="1022"/>
        <v>167.64083333333335</v>
      </c>
      <c r="AB589" s="42">
        <v>1844.0491666666667</v>
      </c>
      <c r="AC589" s="83">
        <f>+($D$589*5%)/12</f>
        <v>8.3820416666666677</v>
      </c>
      <c r="AD589" s="83">
        <f t="shared" ref="AD589:AN589" si="1069">+($D$589*5%)/12</f>
        <v>8.3820416666666677</v>
      </c>
      <c r="AE589" s="83">
        <f t="shared" si="1069"/>
        <v>8.3820416666666677</v>
      </c>
      <c r="AF589" s="83">
        <f t="shared" si="1069"/>
        <v>8.3820416666666677</v>
      </c>
      <c r="AG589" s="83">
        <f t="shared" si="1069"/>
        <v>8.3820416666666677</v>
      </c>
      <c r="AH589" s="83">
        <f t="shared" si="1069"/>
        <v>8.3820416666666677</v>
      </c>
      <c r="AI589" s="83">
        <f t="shared" si="1069"/>
        <v>8.3820416666666677</v>
      </c>
      <c r="AJ589" s="83">
        <f t="shared" si="1069"/>
        <v>8.3820416666666677</v>
      </c>
      <c r="AK589" s="83">
        <f t="shared" si="1069"/>
        <v>8.3820416666666677</v>
      </c>
      <c r="AL589" s="83">
        <f t="shared" si="1069"/>
        <v>8.3820416666666677</v>
      </c>
      <c r="AM589" s="83">
        <f t="shared" si="1069"/>
        <v>8.3820416666666677</v>
      </c>
      <c r="AN589" s="83">
        <f t="shared" si="1069"/>
        <v>8.3820416666666677</v>
      </c>
      <c r="AO589" s="44">
        <f t="shared" si="1024"/>
        <v>268.22533333333337</v>
      </c>
      <c r="AP589" s="44">
        <f t="shared" si="1025"/>
        <v>1743.4646666666667</v>
      </c>
      <c r="AQ589" s="83">
        <f>+($D$589*5%)/12</f>
        <v>8.3820416666666677</v>
      </c>
      <c r="AR589" s="83">
        <f t="shared" ref="AR589:BA589" si="1070">+($D$589*5%)/12</f>
        <v>8.3820416666666677</v>
      </c>
      <c r="AS589" s="83">
        <f t="shared" si="1070"/>
        <v>8.3820416666666677</v>
      </c>
      <c r="AT589" s="83">
        <f t="shared" si="1070"/>
        <v>8.3820416666666677</v>
      </c>
      <c r="AU589" s="83">
        <f t="shared" si="1070"/>
        <v>8.3820416666666677</v>
      </c>
      <c r="AV589" s="83">
        <f t="shared" si="1070"/>
        <v>8.3820416666666677</v>
      </c>
      <c r="AW589" s="83">
        <f t="shared" si="1070"/>
        <v>8.3820416666666677</v>
      </c>
      <c r="AX589" s="83">
        <f t="shared" si="1070"/>
        <v>8.3820416666666677</v>
      </c>
      <c r="AY589" s="83">
        <f t="shared" si="1070"/>
        <v>8.3820416666666677</v>
      </c>
      <c r="AZ589" s="83">
        <f t="shared" si="1070"/>
        <v>8.3820416666666677</v>
      </c>
      <c r="BA589" s="83">
        <f t="shared" si="1070"/>
        <v>8.3820416666666677</v>
      </c>
      <c r="BB589" s="83">
        <f>+($D$589*5%)/12</f>
        <v>8.3820416666666677</v>
      </c>
      <c r="BC589" s="44">
        <f t="shared" si="1029"/>
        <v>368.80983333333336</v>
      </c>
      <c r="BD589" s="146">
        <f t="shared" si="1030"/>
        <v>1642.8801666666668</v>
      </c>
    </row>
    <row r="590" spans="1:56" outlineLevel="1" x14ac:dyDescent="0.25">
      <c r="A590" s="84">
        <v>41739</v>
      </c>
      <c r="B590" s="35" t="s">
        <v>821</v>
      </c>
      <c r="C590" s="35" t="s">
        <v>822</v>
      </c>
      <c r="D590" s="42">
        <v>71688</v>
      </c>
      <c r="E590" s="38"/>
      <c r="F590" s="38"/>
      <c r="G590" s="38"/>
      <c r="H590" s="38"/>
      <c r="I590" s="38"/>
      <c r="J590" s="42"/>
      <c r="K590" s="38"/>
      <c r="L590" s="38"/>
      <c r="M590" s="40">
        <v>2389.6</v>
      </c>
      <c r="N590" s="40">
        <v>69298.399999999994</v>
      </c>
      <c r="O590" s="38">
        <v>298.7</v>
      </c>
      <c r="P590" s="38">
        <v>298.7</v>
      </c>
      <c r="Q590" s="38">
        <v>298.7</v>
      </c>
      <c r="R590" s="38">
        <v>298.7</v>
      </c>
      <c r="S590" s="38">
        <v>298.7</v>
      </c>
      <c r="T590" s="38">
        <v>298.7</v>
      </c>
      <c r="U590" s="38">
        <v>298.7</v>
      </c>
      <c r="V590" s="38">
        <v>298.7</v>
      </c>
      <c r="W590" s="38">
        <v>298.7</v>
      </c>
      <c r="X590" s="38">
        <v>298.7</v>
      </c>
      <c r="Y590" s="38">
        <v>298.7</v>
      </c>
      <c r="Z590" s="38">
        <v>298.7</v>
      </c>
      <c r="AA590" s="42">
        <f t="shared" si="1022"/>
        <v>5973.9999999999991</v>
      </c>
      <c r="AB590" s="42">
        <v>65714</v>
      </c>
      <c r="AC590" s="83">
        <f>+($D$590*5%)/12</f>
        <v>298.7</v>
      </c>
      <c r="AD590" s="83">
        <f t="shared" ref="AD590:AN590" si="1071">+($D$590*5%)/12</f>
        <v>298.7</v>
      </c>
      <c r="AE590" s="83">
        <f t="shared" si="1071"/>
        <v>298.7</v>
      </c>
      <c r="AF590" s="83">
        <f t="shared" si="1071"/>
        <v>298.7</v>
      </c>
      <c r="AG590" s="83">
        <f t="shared" si="1071"/>
        <v>298.7</v>
      </c>
      <c r="AH590" s="83">
        <f t="shared" si="1071"/>
        <v>298.7</v>
      </c>
      <c r="AI590" s="83">
        <f t="shared" si="1071"/>
        <v>298.7</v>
      </c>
      <c r="AJ590" s="83">
        <f t="shared" si="1071"/>
        <v>298.7</v>
      </c>
      <c r="AK590" s="83">
        <f t="shared" si="1071"/>
        <v>298.7</v>
      </c>
      <c r="AL590" s="83">
        <f t="shared" si="1071"/>
        <v>298.7</v>
      </c>
      <c r="AM590" s="83">
        <f t="shared" si="1071"/>
        <v>298.7</v>
      </c>
      <c r="AN590" s="83">
        <f t="shared" si="1071"/>
        <v>298.7</v>
      </c>
      <c r="AO590" s="44">
        <f t="shared" si="1024"/>
        <v>9558.3999999999978</v>
      </c>
      <c r="AP590" s="44">
        <f t="shared" si="1025"/>
        <v>62129.600000000006</v>
      </c>
      <c r="AQ590" s="83">
        <f>+($D$590*5%)/12</f>
        <v>298.7</v>
      </c>
      <c r="AR590" s="83">
        <f t="shared" ref="AR590:BA590" si="1072">+($D$590*5%)/12</f>
        <v>298.7</v>
      </c>
      <c r="AS590" s="83">
        <f t="shared" si="1072"/>
        <v>298.7</v>
      </c>
      <c r="AT590" s="83">
        <f t="shared" si="1072"/>
        <v>298.7</v>
      </c>
      <c r="AU590" s="83">
        <f t="shared" si="1072"/>
        <v>298.7</v>
      </c>
      <c r="AV590" s="83">
        <f t="shared" si="1072"/>
        <v>298.7</v>
      </c>
      <c r="AW590" s="83">
        <f t="shared" si="1072"/>
        <v>298.7</v>
      </c>
      <c r="AX590" s="83">
        <f t="shared" si="1072"/>
        <v>298.7</v>
      </c>
      <c r="AY590" s="83">
        <f t="shared" si="1072"/>
        <v>298.7</v>
      </c>
      <c r="AZ590" s="83">
        <f t="shared" si="1072"/>
        <v>298.7</v>
      </c>
      <c r="BA590" s="83">
        <f t="shared" si="1072"/>
        <v>298.7</v>
      </c>
      <c r="BB590" s="83">
        <f>+($D$590*5%)/12</f>
        <v>298.7</v>
      </c>
      <c r="BC590" s="44">
        <f t="shared" si="1029"/>
        <v>13142.799999999997</v>
      </c>
      <c r="BD590" s="146">
        <f t="shared" si="1030"/>
        <v>58545.200000000004</v>
      </c>
    </row>
    <row r="591" spans="1:56" outlineLevel="1" x14ac:dyDescent="0.25">
      <c r="A591" s="84">
        <v>41739</v>
      </c>
      <c r="B591" s="35" t="s">
        <v>823</v>
      </c>
      <c r="C591" s="35" t="s">
        <v>824</v>
      </c>
      <c r="D591" s="42">
        <v>35724.519999999997</v>
      </c>
      <c r="E591" s="38"/>
      <c r="F591" s="38"/>
      <c r="G591" s="38"/>
      <c r="H591" s="38"/>
      <c r="I591" s="38"/>
      <c r="J591" s="42"/>
      <c r="K591" s="38"/>
      <c r="L591" s="38"/>
      <c r="M591" s="40">
        <v>1190.8173333333332</v>
      </c>
      <c r="N591" s="40">
        <v>34533.702666666664</v>
      </c>
      <c r="O591" s="38">
        <v>148.85216666666665</v>
      </c>
      <c r="P591" s="38">
        <v>148.85216666666665</v>
      </c>
      <c r="Q591" s="38">
        <v>148.85216666666665</v>
      </c>
      <c r="R591" s="38">
        <v>148.85216666666665</v>
      </c>
      <c r="S591" s="38">
        <v>148.85216666666665</v>
      </c>
      <c r="T591" s="38">
        <v>148.85216666666665</v>
      </c>
      <c r="U591" s="38">
        <v>148.85216666666665</v>
      </c>
      <c r="V591" s="38">
        <v>148.85216666666665</v>
      </c>
      <c r="W591" s="38">
        <v>148.85216666666665</v>
      </c>
      <c r="X591" s="38">
        <v>148.85216666666665</v>
      </c>
      <c r="Y591" s="38">
        <v>148.85216666666665</v>
      </c>
      <c r="Z591" s="38">
        <v>148.85216666666665</v>
      </c>
      <c r="AA591" s="42">
        <f t="shared" si="1022"/>
        <v>2977.0433333333326</v>
      </c>
      <c r="AB591" s="42">
        <v>32747.476666666666</v>
      </c>
      <c r="AC591" s="83">
        <f>+($D$591*5%)/12</f>
        <v>148.85216666666665</v>
      </c>
      <c r="AD591" s="83">
        <f t="shared" ref="AD591:AN591" si="1073">+($D$591*5%)/12</f>
        <v>148.85216666666665</v>
      </c>
      <c r="AE591" s="83">
        <f t="shared" si="1073"/>
        <v>148.85216666666665</v>
      </c>
      <c r="AF591" s="83">
        <f t="shared" si="1073"/>
        <v>148.85216666666665</v>
      </c>
      <c r="AG591" s="83">
        <f t="shared" si="1073"/>
        <v>148.85216666666665</v>
      </c>
      <c r="AH591" s="83">
        <f t="shared" si="1073"/>
        <v>148.85216666666665</v>
      </c>
      <c r="AI591" s="83">
        <f t="shared" si="1073"/>
        <v>148.85216666666665</v>
      </c>
      <c r="AJ591" s="83">
        <f t="shared" si="1073"/>
        <v>148.85216666666665</v>
      </c>
      <c r="AK591" s="83">
        <f t="shared" si="1073"/>
        <v>148.85216666666665</v>
      </c>
      <c r="AL591" s="83">
        <f t="shared" si="1073"/>
        <v>148.85216666666665</v>
      </c>
      <c r="AM591" s="83">
        <f t="shared" si="1073"/>
        <v>148.85216666666665</v>
      </c>
      <c r="AN591" s="83">
        <f t="shared" si="1073"/>
        <v>148.85216666666665</v>
      </c>
      <c r="AO591" s="44">
        <f t="shared" si="1024"/>
        <v>4763.2693333333318</v>
      </c>
      <c r="AP591" s="44">
        <f t="shared" si="1025"/>
        <v>30961.250666666667</v>
      </c>
      <c r="AQ591" s="83">
        <f>+($D$591*5%)/12</f>
        <v>148.85216666666665</v>
      </c>
      <c r="AR591" s="83">
        <f t="shared" ref="AR591:BA591" si="1074">+($D$591*5%)/12</f>
        <v>148.85216666666665</v>
      </c>
      <c r="AS591" s="83">
        <f t="shared" si="1074"/>
        <v>148.85216666666665</v>
      </c>
      <c r="AT591" s="83">
        <f t="shared" si="1074"/>
        <v>148.85216666666665</v>
      </c>
      <c r="AU591" s="83">
        <f t="shared" si="1074"/>
        <v>148.85216666666665</v>
      </c>
      <c r="AV591" s="83">
        <f t="shared" si="1074"/>
        <v>148.85216666666665</v>
      </c>
      <c r="AW591" s="83">
        <f t="shared" si="1074"/>
        <v>148.85216666666665</v>
      </c>
      <c r="AX591" s="83">
        <f t="shared" si="1074"/>
        <v>148.85216666666665</v>
      </c>
      <c r="AY591" s="83">
        <f t="shared" si="1074"/>
        <v>148.85216666666665</v>
      </c>
      <c r="AZ591" s="83">
        <f t="shared" si="1074"/>
        <v>148.85216666666665</v>
      </c>
      <c r="BA591" s="83">
        <f t="shared" si="1074"/>
        <v>148.85216666666665</v>
      </c>
      <c r="BB591" s="83">
        <f>+($D$591*5%)/12</f>
        <v>148.85216666666665</v>
      </c>
      <c r="BC591" s="44">
        <f t="shared" si="1029"/>
        <v>6549.4953333333315</v>
      </c>
      <c r="BD591" s="146">
        <f t="shared" si="1030"/>
        <v>29175.024666666664</v>
      </c>
    </row>
    <row r="592" spans="1:56" outlineLevel="1" x14ac:dyDescent="0.25">
      <c r="A592" s="84">
        <v>41739</v>
      </c>
      <c r="B592" s="35" t="s">
        <v>825</v>
      </c>
      <c r="C592" s="35" t="s">
        <v>826</v>
      </c>
      <c r="D592" s="42">
        <v>51500</v>
      </c>
      <c r="E592" s="38"/>
      <c r="F592" s="38"/>
      <c r="G592" s="38"/>
      <c r="H592" s="38"/>
      <c r="I592" s="38"/>
      <c r="J592" s="42"/>
      <c r="K592" s="38"/>
      <c r="L592" s="38"/>
      <c r="M592" s="40">
        <v>1716.6666666666665</v>
      </c>
      <c r="N592" s="40">
        <v>49783.333333333336</v>
      </c>
      <c r="O592" s="38">
        <v>214.58333333333334</v>
      </c>
      <c r="P592" s="38">
        <v>214.58333333333334</v>
      </c>
      <c r="Q592" s="38">
        <v>214.58333333333334</v>
      </c>
      <c r="R592" s="38">
        <v>214.58333333333334</v>
      </c>
      <c r="S592" s="38">
        <v>214.58333333333334</v>
      </c>
      <c r="T592" s="38">
        <v>214.58333333333334</v>
      </c>
      <c r="U592" s="38">
        <v>214.58333333333334</v>
      </c>
      <c r="V592" s="38">
        <v>214.58333333333334</v>
      </c>
      <c r="W592" s="38">
        <v>214.58333333333334</v>
      </c>
      <c r="X592" s="38">
        <v>214.58333333333334</v>
      </c>
      <c r="Y592" s="38">
        <v>214.58333333333334</v>
      </c>
      <c r="Z592" s="38">
        <v>214.58333333333334</v>
      </c>
      <c r="AA592" s="42">
        <f t="shared" si="1022"/>
        <v>4291.6666666666661</v>
      </c>
      <c r="AB592" s="42">
        <v>47208.333333333336</v>
      </c>
      <c r="AC592" s="83">
        <f>+($D$592*5%)/12</f>
        <v>214.58333333333334</v>
      </c>
      <c r="AD592" s="83">
        <f t="shared" ref="AD592:AN592" si="1075">+($D$592*5%)/12</f>
        <v>214.58333333333334</v>
      </c>
      <c r="AE592" s="83">
        <f t="shared" si="1075"/>
        <v>214.58333333333334</v>
      </c>
      <c r="AF592" s="83">
        <f t="shared" si="1075"/>
        <v>214.58333333333334</v>
      </c>
      <c r="AG592" s="83">
        <f t="shared" si="1075"/>
        <v>214.58333333333334</v>
      </c>
      <c r="AH592" s="83">
        <f t="shared" si="1075"/>
        <v>214.58333333333334</v>
      </c>
      <c r="AI592" s="83">
        <f t="shared" si="1075"/>
        <v>214.58333333333334</v>
      </c>
      <c r="AJ592" s="83">
        <f t="shared" si="1075"/>
        <v>214.58333333333334</v>
      </c>
      <c r="AK592" s="83">
        <f t="shared" si="1075"/>
        <v>214.58333333333334</v>
      </c>
      <c r="AL592" s="83">
        <f t="shared" si="1075"/>
        <v>214.58333333333334</v>
      </c>
      <c r="AM592" s="83">
        <f t="shared" si="1075"/>
        <v>214.58333333333334</v>
      </c>
      <c r="AN592" s="83">
        <f t="shared" si="1075"/>
        <v>214.58333333333334</v>
      </c>
      <c r="AO592" s="44">
        <f t="shared" si="1024"/>
        <v>6866.6666666666661</v>
      </c>
      <c r="AP592" s="44">
        <f t="shared" si="1025"/>
        <v>44633.333333333336</v>
      </c>
      <c r="AQ592" s="83">
        <f>+($D$592*5%)/12</f>
        <v>214.58333333333334</v>
      </c>
      <c r="AR592" s="83">
        <f t="shared" ref="AR592:BA592" si="1076">+($D$592*5%)/12</f>
        <v>214.58333333333334</v>
      </c>
      <c r="AS592" s="83">
        <f t="shared" si="1076"/>
        <v>214.58333333333334</v>
      </c>
      <c r="AT592" s="83">
        <f t="shared" si="1076"/>
        <v>214.58333333333334</v>
      </c>
      <c r="AU592" s="83">
        <f t="shared" si="1076"/>
        <v>214.58333333333334</v>
      </c>
      <c r="AV592" s="83">
        <f t="shared" si="1076"/>
        <v>214.58333333333334</v>
      </c>
      <c r="AW592" s="83">
        <f t="shared" si="1076"/>
        <v>214.58333333333334</v>
      </c>
      <c r="AX592" s="83">
        <f t="shared" si="1076"/>
        <v>214.58333333333334</v>
      </c>
      <c r="AY592" s="83">
        <f t="shared" si="1076"/>
        <v>214.58333333333334</v>
      </c>
      <c r="AZ592" s="83">
        <f t="shared" si="1076"/>
        <v>214.58333333333334</v>
      </c>
      <c r="BA592" s="83">
        <f t="shared" si="1076"/>
        <v>214.58333333333334</v>
      </c>
      <c r="BB592" s="83">
        <f>+($D$592*5%)/12</f>
        <v>214.58333333333334</v>
      </c>
      <c r="BC592" s="44">
        <f t="shared" si="1029"/>
        <v>9441.6666666666661</v>
      </c>
      <c r="BD592" s="146">
        <f t="shared" si="1030"/>
        <v>42058.333333333336</v>
      </c>
    </row>
    <row r="593" spans="1:56" outlineLevel="1" x14ac:dyDescent="0.25">
      <c r="A593" s="84">
        <v>41739</v>
      </c>
      <c r="B593" s="35" t="s">
        <v>827</v>
      </c>
      <c r="C593" s="35" t="s">
        <v>828</v>
      </c>
      <c r="D593" s="42">
        <v>8961</v>
      </c>
      <c r="E593" s="38"/>
      <c r="F593" s="38"/>
      <c r="G593" s="38"/>
      <c r="H593" s="38"/>
      <c r="I593" s="38"/>
      <c r="J593" s="42"/>
      <c r="K593" s="38"/>
      <c r="L593" s="38"/>
      <c r="M593" s="40">
        <v>298.7</v>
      </c>
      <c r="N593" s="40">
        <v>8662.2999999999993</v>
      </c>
      <c r="O593" s="38">
        <v>37.337499999999999</v>
      </c>
      <c r="P593" s="38">
        <v>37.337499999999999</v>
      </c>
      <c r="Q593" s="38">
        <v>37.337499999999999</v>
      </c>
      <c r="R593" s="38">
        <v>37.337499999999999</v>
      </c>
      <c r="S593" s="38">
        <v>37.337499999999999</v>
      </c>
      <c r="T593" s="38">
        <v>37.337499999999999</v>
      </c>
      <c r="U593" s="38">
        <v>37.337499999999999</v>
      </c>
      <c r="V593" s="38">
        <v>37.337499999999999</v>
      </c>
      <c r="W593" s="38">
        <v>37.337499999999999</v>
      </c>
      <c r="X593" s="38">
        <v>37.337499999999999</v>
      </c>
      <c r="Y593" s="38">
        <v>37.337499999999999</v>
      </c>
      <c r="Z593" s="38">
        <v>37.337499999999999</v>
      </c>
      <c r="AA593" s="42">
        <f t="shared" si="1022"/>
        <v>746.74999999999989</v>
      </c>
      <c r="AB593" s="42">
        <v>8214.25</v>
      </c>
      <c r="AC593" s="83">
        <f>+($D$593*5%)/12</f>
        <v>37.337499999999999</v>
      </c>
      <c r="AD593" s="83">
        <f t="shared" ref="AD593:AN593" si="1077">+($D$593*5%)/12</f>
        <v>37.337499999999999</v>
      </c>
      <c r="AE593" s="83">
        <f t="shared" si="1077"/>
        <v>37.337499999999999</v>
      </c>
      <c r="AF593" s="83">
        <f t="shared" si="1077"/>
        <v>37.337499999999999</v>
      </c>
      <c r="AG593" s="83">
        <f t="shared" si="1077"/>
        <v>37.337499999999999</v>
      </c>
      <c r="AH593" s="83">
        <f t="shared" si="1077"/>
        <v>37.337499999999999</v>
      </c>
      <c r="AI593" s="83">
        <f t="shared" si="1077"/>
        <v>37.337499999999999</v>
      </c>
      <c r="AJ593" s="83">
        <f t="shared" si="1077"/>
        <v>37.337499999999999</v>
      </c>
      <c r="AK593" s="83">
        <f t="shared" si="1077"/>
        <v>37.337499999999999</v>
      </c>
      <c r="AL593" s="83">
        <f t="shared" si="1077"/>
        <v>37.337499999999999</v>
      </c>
      <c r="AM593" s="83">
        <f t="shared" si="1077"/>
        <v>37.337499999999999</v>
      </c>
      <c r="AN593" s="83">
        <f t="shared" si="1077"/>
        <v>37.337499999999999</v>
      </c>
      <c r="AO593" s="44">
        <f t="shared" si="1024"/>
        <v>1194.7999999999997</v>
      </c>
      <c r="AP593" s="44">
        <f t="shared" si="1025"/>
        <v>7766.2000000000007</v>
      </c>
      <c r="AQ593" s="83">
        <f>+($D$593*5%)/12</f>
        <v>37.337499999999999</v>
      </c>
      <c r="AR593" s="83">
        <f t="shared" ref="AR593:BA593" si="1078">+($D$593*5%)/12</f>
        <v>37.337499999999999</v>
      </c>
      <c r="AS593" s="83">
        <f t="shared" si="1078"/>
        <v>37.337499999999999</v>
      </c>
      <c r="AT593" s="83">
        <f t="shared" si="1078"/>
        <v>37.337499999999999</v>
      </c>
      <c r="AU593" s="83">
        <f t="shared" si="1078"/>
        <v>37.337499999999999</v>
      </c>
      <c r="AV593" s="83">
        <f t="shared" si="1078"/>
        <v>37.337499999999999</v>
      </c>
      <c r="AW593" s="83">
        <f t="shared" si="1078"/>
        <v>37.337499999999999</v>
      </c>
      <c r="AX593" s="83">
        <f t="shared" si="1078"/>
        <v>37.337499999999999</v>
      </c>
      <c r="AY593" s="83">
        <f t="shared" si="1078"/>
        <v>37.337499999999999</v>
      </c>
      <c r="AZ593" s="83">
        <f t="shared" si="1078"/>
        <v>37.337499999999999</v>
      </c>
      <c r="BA593" s="83">
        <f t="shared" si="1078"/>
        <v>37.337499999999999</v>
      </c>
      <c r="BB593" s="83">
        <f>+($D$593*5%)/12</f>
        <v>37.337499999999999</v>
      </c>
      <c r="BC593" s="44">
        <f t="shared" si="1029"/>
        <v>1642.8499999999997</v>
      </c>
      <c r="BD593" s="146">
        <f t="shared" si="1030"/>
        <v>7318.1500000000005</v>
      </c>
    </row>
    <row r="594" spans="1:56" outlineLevel="1" x14ac:dyDescent="0.25">
      <c r="A594" s="84">
        <v>41739</v>
      </c>
      <c r="B594" s="35" t="s">
        <v>829</v>
      </c>
      <c r="C594" s="35" t="s">
        <v>830</v>
      </c>
      <c r="D594" s="42">
        <v>7168.8</v>
      </c>
      <c r="E594" s="38"/>
      <c r="F594" s="38"/>
      <c r="G594" s="38"/>
      <c r="H594" s="38"/>
      <c r="I594" s="38"/>
      <c r="J594" s="42"/>
      <c r="K594" s="38"/>
      <c r="L594" s="38"/>
      <c r="M594" s="40">
        <v>238.96000000000004</v>
      </c>
      <c r="N594" s="40">
        <v>6929.84</v>
      </c>
      <c r="O594" s="38">
        <v>29.870000000000005</v>
      </c>
      <c r="P594" s="38">
        <v>29.870000000000005</v>
      </c>
      <c r="Q594" s="38">
        <v>29.870000000000005</v>
      </c>
      <c r="R594" s="38">
        <v>29.870000000000005</v>
      </c>
      <c r="S594" s="38">
        <v>29.870000000000005</v>
      </c>
      <c r="T594" s="38">
        <v>29.870000000000005</v>
      </c>
      <c r="U594" s="38">
        <v>29.870000000000005</v>
      </c>
      <c r="V594" s="38">
        <v>29.870000000000005</v>
      </c>
      <c r="W594" s="38">
        <v>29.870000000000005</v>
      </c>
      <c r="X594" s="38">
        <v>29.870000000000005</v>
      </c>
      <c r="Y594" s="38">
        <v>29.870000000000005</v>
      </c>
      <c r="Z594" s="38">
        <v>29.870000000000005</v>
      </c>
      <c r="AA594" s="42">
        <f t="shared" si="1022"/>
        <v>597.40000000000009</v>
      </c>
      <c r="AB594" s="42">
        <v>6571.4</v>
      </c>
      <c r="AC594" s="83">
        <f>+($D$594*5%)/12</f>
        <v>29.870000000000005</v>
      </c>
      <c r="AD594" s="83">
        <f t="shared" ref="AD594:AN594" si="1079">+($D$594*5%)/12</f>
        <v>29.870000000000005</v>
      </c>
      <c r="AE594" s="83">
        <f t="shared" si="1079"/>
        <v>29.870000000000005</v>
      </c>
      <c r="AF594" s="83">
        <f t="shared" si="1079"/>
        <v>29.870000000000005</v>
      </c>
      <c r="AG594" s="83">
        <f t="shared" si="1079"/>
        <v>29.870000000000005</v>
      </c>
      <c r="AH594" s="83">
        <f t="shared" si="1079"/>
        <v>29.870000000000005</v>
      </c>
      <c r="AI594" s="83">
        <f t="shared" si="1079"/>
        <v>29.870000000000005</v>
      </c>
      <c r="AJ594" s="83">
        <f t="shared" si="1079"/>
        <v>29.870000000000005</v>
      </c>
      <c r="AK594" s="83">
        <f t="shared" si="1079"/>
        <v>29.870000000000005</v>
      </c>
      <c r="AL594" s="83">
        <f t="shared" si="1079"/>
        <v>29.870000000000005</v>
      </c>
      <c r="AM594" s="83">
        <f t="shared" si="1079"/>
        <v>29.870000000000005</v>
      </c>
      <c r="AN594" s="83">
        <f t="shared" si="1079"/>
        <v>29.870000000000005</v>
      </c>
      <c r="AO594" s="44">
        <f t="shared" si="1024"/>
        <v>955.84000000000015</v>
      </c>
      <c r="AP594" s="44">
        <f t="shared" si="1025"/>
        <v>6212.96</v>
      </c>
      <c r="AQ594" s="83">
        <f>+($D$594*5%)/12</f>
        <v>29.870000000000005</v>
      </c>
      <c r="AR594" s="83">
        <f t="shared" ref="AR594:BA594" si="1080">+($D$594*5%)/12</f>
        <v>29.870000000000005</v>
      </c>
      <c r="AS594" s="83">
        <f t="shared" si="1080"/>
        <v>29.870000000000005</v>
      </c>
      <c r="AT594" s="83">
        <f t="shared" si="1080"/>
        <v>29.870000000000005</v>
      </c>
      <c r="AU594" s="83">
        <f t="shared" si="1080"/>
        <v>29.870000000000005</v>
      </c>
      <c r="AV594" s="83">
        <f t="shared" si="1080"/>
        <v>29.870000000000005</v>
      </c>
      <c r="AW594" s="83">
        <f t="shared" si="1080"/>
        <v>29.870000000000005</v>
      </c>
      <c r="AX594" s="83">
        <f t="shared" si="1080"/>
        <v>29.870000000000005</v>
      </c>
      <c r="AY594" s="83">
        <f t="shared" si="1080"/>
        <v>29.870000000000005</v>
      </c>
      <c r="AZ594" s="83">
        <f t="shared" si="1080"/>
        <v>29.870000000000005</v>
      </c>
      <c r="BA594" s="83">
        <f t="shared" si="1080"/>
        <v>29.870000000000005</v>
      </c>
      <c r="BB594" s="83">
        <f>+($D$594*5%)/12</f>
        <v>29.870000000000005</v>
      </c>
      <c r="BC594" s="44">
        <f t="shared" si="1029"/>
        <v>1314.2800000000002</v>
      </c>
      <c r="BD594" s="146">
        <f t="shared" si="1030"/>
        <v>5854.52</v>
      </c>
    </row>
    <row r="595" spans="1:56" outlineLevel="1" x14ac:dyDescent="0.25">
      <c r="A595" s="84">
        <v>41740</v>
      </c>
      <c r="B595" s="35" t="s">
        <v>831</v>
      </c>
      <c r="C595" s="35" t="s">
        <v>832</v>
      </c>
      <c r="D595" s="42">
        <v>34410.239999999998</v>
      </c>
      <c r="E595" s="38"/>
      <c r="F595" s="38"/>
      <c r="G595" s="38"/>
      <c r="H595" s="38"/>
      <c r="I595" s="38"/>
      <c r="J595" s="42"/>
      <c r="K595" s="38"/>
      <c r="L595" s="38"/>
      <c r="M595" s="40">
        <v>1147.008</v>
      </c>
      <c r="N595" s="40">
        <v>33263.231999999996</v>
      </c>
      <c r="O595" s="38">
        <v>143.376</v>
      </c>
      <c r="P595" s="38">
        <v>143.376</v>
      </c>
      <c r="Q595" s="38">
        <v>143.376</v>
      </c>
      <c r="R595" s="38">
        <v>143.376</v>
      </c>
      <c r="S595" s="38">
        <v>143.376</v>
      </c>
      <c r="T595" s="38">
        <v>143.376</v>
      </c>
      <c r="U595" s="38">
        <v>143.376</v>
      </c>
      <c r="V595" s="38">
        <v>143.376</v>
      </c>
      <c r="W595" s="38">
        <v>143.376</v>
      </c>
      <c r="X595" s="38">
        <v>143.376</v>
      </c>
      <c r="Y595" s="38">
        <v>143.376</v>
      </c>
      <c r="Z595" s="38">
        <v>143.376</v>
      </c>
      <c r="AA595" s="42">
        <f t="shared" si="1022"/>
        <v>2867.52</v>
      </c>
      <c r="AB595" s="42">
        <v>31542.719999999998</v>
      </c>
      <c r="AC595" s="83">
        <f>+($D$595*5%)/12</f>
        <v>143.376</v>
      </c>
      <c r="AD595" s="83">
        <f t="shared" ref="AD595:AN595" si="1081">+($D$595*5%)/12</f>
        <v>143.376</v>
      </c>
      <c r="AE595" s="83">
        <f t="shared" si="1081"/>
        <v>143.376</v>
      </c>
      <c r="AF595" s="83">
        <f t="shared" si="1081"/>
        <v>143.376</v>
      </c>
      <c r="AG595" s="83">
        <f t="shared" si="1081"/>
        <v>143.376</v>
      </c>
      <c r="AH595" s="83">
        <f t="shared" si="1081"/>
        <v>143.376</v>
      </c>
      <c r="AI595" s="83">
        <f t="shared" si="1081"/>
        <v>143.376</v>
      </c>
      <c r="AJ595" s="83">
        <f t="shared" si="1081"/>
        <v>143.376</v>
      </c>
      <c r="AK595" s="83">
        <f t="shared" si="1081"/>
        <v>143.376</v>
      </c>
      <c r="AL595" s="83">
        <f t="shared" si="1081"/>
        <v>143.376</v>
      </c>
      <c r="AM595" s="83">
        <f t="shared" si="1081"/>
        <v>143.376</v>
      </c>
      <c r="AN595" s="83">
        <f t="shared" si="1081"/>
        <v>143.376</v>
      </c>
      <c r="AO595" s="44">
        <f t="shared" si="1024"/>
        <v>4588.0320000000002</v>
      </c>
      <c r="AP595" s="44">
        <f t="shared" si="1025"/>
        <v>29822.207999999999</v>
      </c>
      <c r="AQ595" s="83">
        <f>+($D$595*5%)/12</f>
        <v>143.376</v>
      </c>
      <c r="AR595" s="83">
        <f t="shared" ref="AR595:BA595" si="1082">+($D$595*5%)/12</f>
        <v>143.376</v>
      </c>
      <c r="AS595" s="83">
        <f t="shared" si="1082"/>
        <v>143.376</v>
      </c>
      <c r="AT595" s="83">
        <f t="shared" si="1082"/>
        <v>143.376</v>
      </c>
      <c r="AU595" s="83">
        <f t="shared" si="1082"/>
        <v>143.376</v>
      </c>
      <c r="AV595" s="83">
        <f t="shared" si="1082"/>
        <v>143.376</v>
      </c>
      <c r="AW595" s="83">
        <f t="shared" si="1082"/>
        <v>143.376</v>
      </c>
      <c r="AX595" s="83">
        <f t="shared" si="1082"/>
        <v>143.376</v>
      </c>
      <c r="AY595" s="83">
        <f t="shared" si="1082"/>
        <v>143.376</v>
      </c>
      <c r="AZ595" s="83">
        <f t="shared" si="1082"/>
        <v>143.376</v>
      </c>
      <c r="BA595" s="83">
        <f t="shared" si="1082"/>
        <v>143.376</v>
      </c>
      <c r="BB595" s="83">
        <f>+($D$595*5%)/12</f>
        <v>143.376</v>
      </c>
      <c r="BC595" s="44">
        <f t="shared" si="1029"/>
        <v>6308.5439999999999</v>
      </c>
      <c r="BD595" s="146">
        <f t="shared" si="1030"/>
        <v>28101.695999999996</v>
      </c>
    </row>
    <row r="596" spans="1:56" outlineLevel="1" x14ac:dyDescent="0.25">
      <c r="A596" s="84">
        <v>41744</v>
      </c>
      <c r="B596" s="35" t="s">
        <v>833</v>
      </c>
      <c r="C596" s="35" t="s">
        <v>834</v>
      </c>
      <c r="D596" s="42">
        <v>9860</v>
      </c>
      <c r="E596" s="38"/>
      <c r="F596" s="38"/>
      <c r="G596" s="38"/>
      <c r="H596" s="38"/>
      <c r="I596" s="38"/>
      <c r="J596" s="42"/>
      <c r="K596" s="38"/>
      <c r="L596" s="38"/>
      <c r="M596" s="40">
        <v>328.66666666666669</v>
      </c>
      <c r="N596" s="40">
        <v>9531.3333333333339</v>
      </c>
      <c r="O596" s="38">
        <v>41.083333333333336</v>
      </c>
      <c r="P596" s="38">
        <v>41.083333333333336</v>
      </c>
      <c r="Q596" s="38">
        <v>41.083333333333336</v>
      </c>
      <c r="R596" s="38">
        <v>41.083333333333336</v>
      </c>
      <c r="S596" s="38">
        <v>41.083333333333336</v>
      </c>
      <c r="T596" s="38">
        <v>41.083333333333336</v>
      </c>
      <c r="U596" s="38">
        <v>41.083333333333336</v>
      </c>
      <c r="V596" s="38">
        <v>41.083333333333336</v>
      </c>
      <c r="W596" s="38">
        <v>41.083333333333336</v>
      </c>
      <c r="X596" s="38">
        <v>41.083333333333336</v>
      </c>
      <c r="Y596" s="38">
        <v>41.083333333333336</v>
      </c>
      <c r="Z596" s="38">
        <v>41.083333333333336</v>
      </c>
      <c r="AA596" s="42">
        <f t="shared" si="1022"/>
        <v>821.66666666666663</v>
      </c>
      <c r="AB596" s="42">
        <v>9038.3333333333339</v>
      </c>
      <c r="AC596" s="83">
        <f>+($D$596*5%)/12</f>
        <v>41.083333333333336</v>
      </c>
      <c r="AD596" s="83">
        <f t="shared" ref="AD596:AN596" si="1083">+($D$596*5%)/12</f>
        <v>41.083333333333336</v>
      </c>
      <c r="AE596" s="83">
        <f t="shared" si="1083"/>
        <v>41.083333333333336</v>
      </c>
      <c r="AF596" s="83">
        <f t="shared" si="1083"/>
        <v>41.083333333333336</v>
      </c>
      <c r="AG596" s="83">
        <f t="shared" si="1083"/>
        <v>41.083333333333336</v>
      </c>
      <c r="AH596" s="83">
        <f t="shared" si="1083"/>
        <v>41.083333333333336</v>
      </c>
      <c r="AI596" s="83">
        <f t="shared" si="1083"/>
        <v>41.083333333333336</v>
      </c>
      <c r="AJ596" s="83">
        <f t="shared" si="1083"/>
        <v>41.083333333333336</v>
      </c>
      <c r="AK596" s="83">
        <f t="shared" si="1083"/>
        <v>41.083333333333336</v>
      </c>
      <c r="AL596" s="83">
        <f t="shared" si="1083"/>
        <v>41.083333333333336</v>
      </c>
      <c r="AM596" s="83">
        <f t="shared" si="1083"/>
        <v>41.083333333333336</v>
      </c>
      <c r="AN596" s="83">
        <f t="shared" si="1083"/>
        <v>41.083333333333336</v>
      </c>
      <c r="AO596" s="44">
        <f t="shared" si="1024"/>
        <v>1314.6666666666665</v>
      </c>
      <c r="AP596" s="44">
        <f t="shared" si="1025"/>
        <v>8545.3333333333339</v>
      </c>
      <c r="AQ596" s="83">
        <f>+($D$596*5%)/12</f>
        <v>41.083333333333336</v>
      </c>
      <c r="AR596" s="83">
        <f t="shared" ref="AR596:BA596" si="1084">+($D$596*5%)/12</f>
        <v>41.083333333333336</v>
      </c>
      <c r="AS596" s="83">
        <f t="shared" si="1084"/>
        <v>41.083333333333336</v>
      </c>
      <c r="AT596" s="83">
        <f t="shared" si="1084"/>
        <v>41.083333333333336</v>
      </c>
      <c r="AU596" s="83">
        <f t="shared" si="1084"/>
        <v>41.083333333333336</v>
      </c>
      <c r="AV596" s="83">
        <f t="shared" si="1084"/>
        <v>41.083333333333336</v>
      </c>
      <c r="AW596" s="83">
        <f t="shared" si="1084"/>
        <v>41.083333333333336</v>
      </c>
      <c r="AX596" s="83">
        <f t="shared" si="1084"/>
        <v>41.083333333333336</v>
      </c>
      <c r="AY596" s="83">
        <f t="shared" si="1084"/>
        <v>41.083333333333336</v>
      </c>
      <c r="AZ596" s="83">
        <f t="shared" si="1084"/>
        <v>41.083333333333336</v>
      </c>
      <c r="BA596" s="83">
        <f t="shared" si="1084"/>
        <v>41.083333333333336</v>
      </c>
      <c r="BB596" s="83">
        <f>+($D$596*5%)/12</f>
        <v>41.083333333333336</v>
      </c>
      <c r="BC596" s="44">
        <f t="shared" si="1029"/>
        <v>1807.6666666666665</v>
      </c>
      <c r="BD596" s="146">
        <f t="shared" si="1030"/>
        <v>8052.3333333333339</v>
      </c>
    </row>
    <row r="597" spans="1:56" outlineLevel="1" x14ac:dyDescent="0.25">
      <c r="A597" s="84">
        <v>41744</v>
      </c>
      <c r="B597" s="35" t="s">
        <v>835</v>
      </c>
      <c r="C597" s="35" t="s">
        <v>836</v>
      </c>
      <c r="D597" s="42">
        <v>51500</v>
      </c>
      <c r="E597" s="38"/>
      <c r="F597" s="38"/>
      <c r="G597" s="38"/>
      <c r="H597" s="38"/>
      <c r="I597" s="38"/>
      <c r="J597" s="42"/>
      <c r="K597" s="38"/>
      <c r="L597" s="38"/>
      <c r="M597" s="40">
        <v>1716.6666666666665</v>
      </c>
      <c r="N597" s="40">
        <v>49783.333333333336</v>
      </c>
      <c r="O597" s="38">
        <v>214.58333333333334</v>
      </c>
      <c r="P597" s="38">
        <v>214.58333333333334</v>
      </c>
      <c r="Q597" s="38">
        <v>214.58333333333334</v>
      </c>
      <c r="R597" s="38">
        <v>214.58333333333334</v>
      </c>
      <c r="S597" s="38">
        <v>214.58333333333334</v>
      </c>
      <c r="T597" s="38">
        <v>214.58333333333334</v>
      </c>
      <c r="U597" s="38">
        <v>214.58333333333334</v>
      </c>
      <c r="V597" s="38">
        <v>214.58333333333334</v>
      </c>
      <c r="W597" s="38">
        <v>214.58333333333334</v>
      </c>
      <c r="X597" s="38">
        <v>214.58333333333334</v>
      </c>
      <c r="Y597" s="38">
        <v>214.58333333333334</v>
      </c>
      <c r="Z597" s="38">
        <v>214.58333333333334</v>
      </c>
      <c r="AA597" s="42">
        <f t="shared" si="1022"/>
        <v>4291.6666666666661</v>
      </c>
      <c r="AB597" s="42">
        <v>47208.333333333336</v>
      </c>
      <c r="AC597" s="83">
        <f>+($D$597*5%)/12</f>
        <v>214.58333333333334</v>
      </c>
      <c r="AD597" s="83">
        <f t="shared" ref="AD597:AN597" si="1085">+($D$597*5%)/12</f>
        <v>214.58333333333334</v>
      </c>
      <c r="AE597" s="83">
        <f t="shared" si="1085"/>
        <v>214.58333333333334</v>
      </c>
      <c r="AF597" s="83">
        <f t="shared" si="1085"/>
        <v>214.58333333333334</v>
      </c>
      <c r="AG597" s="83">
        <f t="shared" si="1085"/>
        <v>214.58333333333334</v>
      </c>
      <c r="AH597" s="83">
        <f t="shared" si="1085"/>
        <v>214.58333333333334</v>
      </c>
      <c r="AI597" s="83">
        <f t="shared" si="1085"/>
        <v>214.58333333333334</v>
      </c>
      <c r="AJ597" s="83">
        <f t="shared" si="1085"/>
        <v>214.58333333333334</v>
      </c>
      <c r="AK597" s="83">
        <f t="shared" si="1085"/>
        <v>214.58333333333334</v>
      </c>
      <c r="AL597" s="83">
        <f t="shared" si="1085"/>
        <v>214.58333333333334</v>
      </c>
      <c r="AM597" s="83">
        <f t="shared" si="1085"/>
        <v>214.58333333333334</v>
      </c>
      <c r="AN597" s="83">
        <f t="shared" si="1085"/>
        <v>214.58333333333334</v>
      </c>
      <c r="AO597" s="44">
        <f t="shared" si="1024"/>
        <v>6866.6666666666661</v>
      </c>
      <c r="AP597" s="44">
        <f t="shared" si="1025"/>
        <v>44633.333333333336</v>
      </c>
      <c r="AQ597" s="83">
        <f>+($D$597*5%)/12</f>
        <v>214.58333333333334</v>
      </c>
      <c r="AR597" s="83">
        <f t="shared" ref="AR597:BA597" si="1086">+($D$597*5%)/12</f>
        <v>214.58333333333334</v>
      </c>
      <c r="AS597" s="83">
        <f t="shared" si="1086"/>
        <v>214.58333333333334</v>
      </c>
      <c r="AT597" s="83">
        <f t="shared" si="1086"/>
        <v>214.58333333333334</v>
      </c>
      <c r="AU597" s="83">
        <f t="shared" si="1086"/>
        <v>214.58333333333334</v>
      </c>
      <c r="AV597" s="83">
        <f t="shared" si="1086"/>
        <v>214.58333333333334</v>
      </c>
      <c r="AW597" s="83">
        <f t="shared" si="1086"/>
        <v>214.58333333333334</v>
      </c>
      <c r="AX597" s="83">
        <f t="shared" si="1086"/>
        <v>214.58333333333334</v>
      </c>
      <c r="AY597" s="83">
        <f t="shared" si="1086"/>
        <v>214.58333333333334</v>
      </c>
      <c r="AZ597" s="83">
        <f t="shared" si="1086"/>
        <v>214.58333333333334</v>
      </c>
      <c r="BA597" s="83">
        <f t="shared" si="1086"/>
        <v>214.58333333333334</v>
      </c>
      <c r="BB597" s="83">
        <f>+($D$597*5%)/12</f>
        <v>214.58333333333334</v>
      </c>
      <c r="BC597" s="44">
        <f t="shared" si="1029"/>
        <v>9441.6666666666661</v>
      </c>
      <c r="BD597" s="146">
        <f t="shared" si="1030"/>
        <v>42058.333333333336</v>
      </c>
    </row>
    <row r="598" spans="1:56" outlineLevel="1" x14ac:dyDescent="0.25">
      <c r="A598" s="84">
        <v>41744</v>
      </c>
      <c r="B598" s="35" t="s">
        <v>837</v>
      </c>
      <c r="C598" s="35" t="s">
        <v>838</v>
      </c>
      <c r="D598" s="42">
        <v>10872.68</v>
      </c>
      <c r="E598" s="38"/>
      <c r="F598" s="38"/>
      <c r="G598" s="38"/>
      <c r="H598" s="38"/>
      <c r="I598" s="38"/>
      <c r="J598" s="42"/>
      <c r="K598" s="38"/>
      <c r="L598" s="38"/>
      <c r="M598" s="40">
        <v>362.42266666666671</v>
      </c>
      <c r="N598" s="40">
        <v>10510.257333333333</v>
      </c>
      <c r="O598" s="38">
        <v>45.302833333333332</v>
      </c>
      <c r="P598" s="38">
        <v>45.302833333333332</v>
      </c>
      <c r="Q598" s="38">
        <v>45.302833333333332</v>
      </c>
      <c r="R598" s="38">
        <v>45.302833333333332</v>
      </c>
      <c r="S598" s="38">
        <v>45.302833333333332</v>
      </c>
      <c r="T598" s="38">
        <v>45.302833333333332</v>
      </c>
      <c r="U598" s="38">
        <v>45.302833333333332</v>
      </c>
      <c r="V598" s="38">
        <v>45.302833333333332</v>
      </c>
      <c r="W598" s="38">
        <v>45.302833333333332</v>
      </c>
      <c r="X598" s="38">
        <v>45.302833333333332</v>
      </c>
      <c r="Y598" s="38">
        <v>45.302833333333332</v>
      </c>
      <c r="Z598" s="38">
        <v>45.302833333333332</v>
      </c>
      <c r="AA598" s="42">
        <f t="shared" si="1022"/>
        <v>906.05666666666684</v>
      </c>
      <c r="AB598" s="42">
        <v>9966.623333333333</v>
      </c>
      <c r="AC598" s="83">
        <f>+($D$598*5%)/12</f>
        <v>45.302833333333332</v>
      </c>
      <c r="AD598" s="83">
        <f t="shared" ref="AD598:AN598" si="1087">+($D$598*5%)/12</f>
        <v>45.302833333333332</v>
      </c>
      <c r="AE598" s="83">
        <f t="shared" si="1087"/>
        <v>45.302833333333332</v>
      </c>
      <c r="AF598" s="83">
        <f t="shared" si="1087"/>
        <v>45.302833333333332</v>
      </c>
      <c r="AG598" s="83">
        <f t="shared" si="1087"/>
        <v>45.302833333333332</v>
      </c>
      <c r="AH598" s="83">
        <f t="shared" si="1087"/>
        <v>45.302833333333332</v>
      </c>
      <c r="AI598" s="83">
        <f t="shared" si="1087"/>
        <v>45.302833333333332</v>
      </c>
      <c r="AJ598" s="83">
        <f t="shared" si="1087"/>
        <v>45.302833333333332</v>
      </c>
      <c r="AK598" s="83">
        <f t="shared" si="1087"/>
        <v>45.302833333333332</v>
      </c>
      <c r="AL598" s="83">
        <f t="shared" si="1087"/>
        <v>45.302833333333332</v>
      </c>
      <c r="AM598" s="83">
        <f t="shared" si="1087"/>
        <v>45.302833333333332</v>
      </c>
      <c r="AN598" s="83">
        <f t="shared" si="1087"/>
        <v>45.302833333333332</v>
      </c>
      <c r="AO598" s="44">
        <f t="shared" si="1024"/>
        <v>1449.6906666666669</v>
      </c>
      <c r="AP598" s="44">
        <f t="shared" si="1025"/>
        <v>9422.989333333333</v>
      </c>
      <c r="AQ598" s="83">
        <f>+($D$598*5%)/12</f>
        <v>45.302833333333332</v>
      </c>
      <c r="AR598" s="83">
        <f t="shared" ref="AR598:BA598" si="1088">+($D$598*5%)/12</f>
        <v>45.302833333333332</v>
      </c>
      <c r="AS598" s="83">
        <f t="shared" si="1088"/>
        <v>45.302833333333332</v>
      </c>
      <c r="AT598" s="83">
        <f t="shared" si="1088"/>
        <v>45.302833333333332</v>
      </c>
      <c r="AU598" s="83">
        <f t="shared" si="1088"/>
        <v>45.302833333333332</v>
      </c>
      <c r="AV598" s="83">
        <f t="shared" si="1088"/>
        <v>45.302833333333332</v>
      </c>
      <c r="AW598" s="83">
        <f t="shared" si="1088"/>
        <v>45.302833333333332</v>
      </c>
      <c r="AX598" s="83">
        <f t="shared" si="1088"/>
        <v>45.302833333333332</v>
      </c>
      <c r="AY598" s="83">
        <f t="shared" si="1088"/>
        <v>45.302833333333332</v>
      </c>
      <c r="AZ598" s="83">
        <f t="shared" si="1088"/>
        <v>45.302833333333332</v>
      </c>
      <c r="BA598" s="83">
        <f t="shared" si="1088"/>
        <v>45.302833333333332</v>
      </c>
      <c r="BB598" s="83">
        <f>+($D$598*5%)/12</f>
        <v>45.302833333333332</v>
      </c>
      <c r="BC598" s="44">
        <f t="shared" si="1029"/>
        <v>1993.3246666666669</v>
      </c>
      <c r="BD598" s="146">
        <f t="shared" si="1030"/>
        <v>8879.355333333333</v>
      </c>
    </row>
    <row r="599" spans="1:56" outlineLevel="1" x14ac:dyDescent="0.25">
      <c r="A599" s="84">
        <v>41744</v>
      </c>
      <c r="B599" s="35" t="s">
        <v>839</v>
      </c>
      <c r="C599" s="35" t="s">
        <v>840</v>
      </c>
      <c r="D599" s="42">
        <v>22284.57</v>
      </c>
      <c r="E599" s="38"/>
      <c r="F599" s="38"/>
      <c r="G599" s="38"/>
      <c r="H599" s="38"/>
      <c r="I599" s="38"/>
      <c r="J599" s="42"/>
      <c r="K599" s="38"/>
      <c r="L599" s="38"/>
      <c r="M599" s="40">
        <v>742.81899999999996</v>
      </c>
      <c r="N599" s="40">
        <v>21541.751</v>
      </c>
      <c r="O599" s="38">
        <v>92.852374999999995</v>
      </c>
      <c r="P599" s="38">
        <v>92.852374999999995</v>
      </c>
      <c r="Q599" s="38">
        <v>92.852374999999995</v>
      </c>
      <c r="R599" s="38">
        <v>92.852374999999995</v>
      </c>
      <c r="S599" s="38">
        <v>92.852374999999995</v>
      </c>
      <c r="T599" s="38">
        <v>92.852374999999995</v>
      </c>
      <c r="U599" s="38">
        <v>92.852374999999995</v>
      </c>
      <c r="V599" s="38">
        <v>92.852374999999995</v>
      </c>
      <c r="W599" s="38">
        <v>92.852374999999995</v>
      </c>
      <c r="X599" s="38">
        <v>92.852374999999995</v>
      </c>
      <c r="Y599" s="38">
        <v>92.852374999999995</v>
      </c>
      <c r="Z599" s="38">
        <v>92.852374999999995</v>
      </c>
      <c r="AA599" s="42">
        <f t="shared" si="1022"/>
        <v>1857.0474999999997</v>
      </c>
      <c r="AB599" s="42">
        <v>20427.522499999999</v>
      </c>
      <c r="AC599" s="83">
        <f>+($D$599*5%)/12</f>
        <v>92.852374999999995</v>
      </c>
      <c r="AD599" s="83">
        <f t="shared" ref="AD599:AN599" si="1089">+($D$599*5%)/12</f>
        <v>92.852374999999995</v>
      </c>
      <c r="AE599" s="83">
        <f t="shared" si="1089"/>
        <v>92.852374999999995</v>
      </c>
      <c r="AF599" s="83">
        <f t="shared" si="1089"/>
        <v>92.852374999999995</v>
      </c>
      <c r="AG599" s="83">
        <f t="shared" si="1089"/>
        <v>92.852374999999995</v>
      </c>
      <c r="AH599" s="83">
        <f t="shared" si="1089"/>
        <v>92.852374999999995</v>
      </c>
      <c r="AI599" s="83">
        <f t="shared" si="1089"/>
        <v>92.852374999999995</v>
      </c>
      <c r="AJ599" s="83">
        <f t="shared" si="1089"/>
        <v>92.852374999999995</v>
      </c>
      <c r="AK599" s="83">
        <f t="shared" si="1089"/>
        <v>92.852374999999995</v>
      </c>
      <c r="AL599" s="83">
        <f t="shared" si="1089"/>
        <v>92.852374999999995</v>
      </c>
      <c r="AM599" s="83">
        <f t="shared" si="1089"/>
        <v>92.852374999999995</v>
      </c>
      <c r="AN599" s="83">
        <f t="shared" si="1089"/>
        <v>92.852374999999995</v>
      </c>
      <c r="AO599" s="44">
        <f t="shared" si="1024"/>
        <v>2971.2759999999994</v>
      </c>
      <c r="AP599" s="44">
        <f t="shared" si="1025"/>
        <v>19313.294000000002</v>
      </c>
      <c r="AQ599" s="83">
        <f>+($D$599*5%)/12</f>
        <v>92.852374999999995</v>
      </c>
      <c r="AR599" s="83">
        <f t="shared" ref="AR599:BA599" si="1090">+($D$599*5%)/12</f>
        <v>92.852374999999995</v>
      </c>
      <c r="AS599" s="83">
        <f t="shared" si="1090"/>
        <v>92.852374999999995</v>
      </c>
      <c r="AT599" s="83">
        <f t="shared" si="1090"/>
        <v>92.852374999999995</v>
      </c>
      <c r="AU599" s="83">
        <f t="shared" si="1090"/>
        <v>92.852374999999995</v>
      </c>
      <c r="AV599" s="83">
        <f t="shared" si="1090"/>
        <v>92.852374999999995</v>
      </c>
      <c r="AW599" s="83">
        <f t="shared" si="1090"/>
        <v>92.852374999999995</v>
      </c>
      <c r="AX599" s="83">
        <f t="shared" si="1090"/>
        <v>92.852374999999995</v>
      </c>
      <c r="AY599" s="83">
        <f t="shared" si="1090"/>
        <v>92.852374999999995</v>
      </c>
      <c r="AZ599" s="83">
        <f t="shared" si="1090"/>
        <v>92.852374999999995</v>
      </c>
      <c r="BA599" s="83">
        <f t="shared" si="1090"/>
        <v>92.852374999999995</v>
      </c>
      <c r="BB599" s="83">
        <f>+($D$599*5%)/12</f>
        <v>92.852374999999995</v>
      </c>
      <c r="BC599" s="44">
        <f t="shared" si="1029"/>
        <v>4085.5044999999991</v>
      </c>
      <c r="BD599" s="146">
        <f t="shared" si="1030"/>
        <v>18199.065500000001</v>
      </c>
    </row>
    <row r="600" spans="1:56" outlineLevel="1" x14ac:dyDescent="0.25">
      <c r="A600" s="84">
        <v>41744</v>
      </c>
      <c r="B600" s="35" t="s">
        <v>841</v>
      </c>
      <c r="C600" s="35" t="s">
        <v>842</v>
      </c>
      <c r="D600" s="42">
        <v>6830.95</v>
      </c>
      <c r="E600" s="38"/>
      <c r="F600" s="38"/>
      <c r="G600" s="38"/>
      <c r="H600" s="38"/>
      <c r="I600" s="38"/>
      <c r="J600" s="42"/>
      <c r="K600" s="38"/>
      <c r="L600" s="38"/>
      <c r="M600" s="40">
        <v>227.69833333333332</v>
      </c>
      <c r="N600" s="40">
        <v>6603.2516666666661</v>
      </c>
      <c r="O600" s="38">
        <v>28.462291666666669</v>
      </c>
      <c r="P600" s="38">
        <v>28.462291666666669</v>
      </c>
      <c r="Q600" s="38">
        <v>28.462291666666669</v>
      </c>
      <c r="R600" s="38">
        <v>28.462291666666669</v>
      </c>
      <c r="S600" s="38">
        <v>28.462291666666669</v>
      </c>
      <c r="T600" s="38">
        <v>28.462291666666669</v>
      </c>
      <c r="U600" s="38">
        <v>28.462291666666669</v>
      </c>
      <c r="V600" s="38">
        <v>28.462291666666669</v>
      </c>
      <c r="W600" s="38">
        <v>28.462291666666669</v>
      </c>
      <c r="X600" s="38">
        <v>28.462291666666669</v>
      </c>
      <c r="Y600" s="38">
        <v>28.462291666666669</v>
      </c>
      <c r="Z600" s="38">
        <v>28.462291666666669</v>
      </c>
      <c r="AA600" s="42">
        <f>+SUM(O600:Z600)+M600</f>
        <v>569.24583333333328</v>
      </c>
      <c r="AB600" s="42">
        <v>6261.7041666666664</v>
      </c>
      <c r="AC600" s="83">
        <f>+($D$600*5%)/12</f>
        <v>28.462291666666669</v>
      </c>
      <c r="AD600" s="83">
        <f t="shared" ref="AD600:AN600" si="1091">+($D$600*5%)/12</f>
        <v>28.462291666666669</v>
      </c>
      <c r="AE600" s="83">
        <f t="shared" si="1091"/>
        <v>28.462291666666669</v>
      </c>
      <c r="AF600" s="83">
        <f t="shared" si="1091"/>
        <v>28.462291666666669</v>
      </c>
      <c r="AG600" s="83">
        <f t="shared" si="1091"/>
        <v>28.462291666666669</v>
      </c>
      <c r="AH600" s="83">
        <f t="shared" si="1091"/>
        <v>28.462291666666669</v>
      </c>
      <c r="AI600" s="83">
        <f t="shared" si="1091"/>
        <v>28.462291666666669</v>
      </c>
      <c r="AJ600" s="83">
        <f t="shared" si="1091"/>
        <v>28.462291666666669</v>
      </c>
      <c r="AK600" s="83">
        <f t="shared" si="1091"/>
        <v>28.462291666666669</v>
      </c>
      <c r="AL600" s="83">
        <f t="shared" si="1091"/>
        <v>28.462291666666669</v>
      </c>
      <c r="AM600" s="83">
        <f t="shared" si="1091"/>
        <v>28.462291666666669</v>
      </c>
      <c r="AN600" s="83">
        <f t="shared" si="1091"/>
        <v>28.462291666666669</v>
      </c>
      <c r="AO600" s="44">
        <f t="shared" si="1024"/>
        <v>910.79333333333329</v>
      </c>
      <c r="AP600" s="44">
        <f t="shared" si="1025"/>
        <v>5920.1566666666668</v>
      </c>
      <c r="AQ600" s="83">
        <f>+($D$600*5%)/12</f>
        <v>28.462291666666669</v>
      </c>
      <c r="AR600" s="83">
        <f t="shared" ref="AR600:BA600" si="1092">+($D$600*5%)/12</f>
        <v>28.462291666666669</v>
      </c>
      <c r="AS600" s="83">
        <f t="shared" si="1092"/>
        <v>28.462291666666669</v>
      </c>
      <c r="AT600" s="83">
        <f t="shared" si="1092"/>
        <v>28.462291666666669</v>
      </c>
      <c r="AU600" s="83">
        <f t="shared" si="1092"/>
        <v>28.462291666666669</v>
      </c>
      <c r="AV600" s="83">
        <f t="shared" si="1092"/>
        <v>28.462291666666669</v>
      </c>
      <c r="AW600" s="83">
        <f t="shared" si="1092"/>
        <v>28.462291666666669</v>
      </c>
      <c r="AX600" s="83">
        <f t="shared" si="1092"/>
        <v>28.462291666666669</v>
      </c>
      <c r="AY600" s="83">
        <f t="shared" si="1092"/>
        <v>28.462291666666669</v>
      </c>
      <c r="AZ600" s="83">
        <f t="shared" si="1092"/>
        <v>28.462291666666669</v>
      </c>
      <c r="BA600" s="83">
        <f t="shared" si="1092"/>
        <v>28.462291666666669</v>
      </c>
      <c r="BB600" s="83">
        <f>+($D$600*5%)/12</f>
        <v>28.462291666666669</v>
      </c>
      <c r="BC600" s="44">
        <f t="shared" si="1029"/>
        <v>1252.3408333333332</v>
      </c>
      <c r="BD600" s="146">
        <f t="shared" si="1030"/>
        <v>5578.6091666666671</v>
      </c>
    </row>
    <row r="601" spans="1:56" outlineLevel="1" x14ac:dyDescent="0.25">
      <c r="A601" s="84">
        <v>41751</v>
      </c>
      <c r="B601" s="35" t="s">
        <v>843</v>
      </c>
      <c r="C601" s="35" t="s">
        <v>844</v>
      </c>
      <c r="D601" s="42">
        <v>38907.949999999997</v>
      </c>
      <c r="E601" s="38"/>
      <c r="F601" s="38"/>
      <c r="G601" s="38"/>
      <c r="H601" s="38"/>
      <c r="I601" s="38"/>
      <c r="J601" s="42"/>
      <c r="K601" s="38"/>
      <c r="L601" s="38"/>
      <c r="M601" s="40">
        <v>1296.9316666666666</v>
      </c>
      <c r="N601" s="40">
        <v>37611.018333333333</v>
      </c>
      <c r="O601" s="38">
        <v>162.11645833333333</v>
      </c>
      <c r="P601" s="38">
        <v>162.11645833333333</v>
      </c>
      <c r="Q601" s="38">
        <v>162.11645833333333</v>
      </c>
      <c r="R601" s="38">
        <v>162.11645833333333</v>
      </c>
      <c r="S601" s="38">
        <v>162.11645833333333</v>
      </c>
      <c r="T601" s="38">
        <v>162.11645833333333</v>
      </c>
      <c r="U601" s="38">
        <v>162.11645833333333</v>
      </c>
      <c r="V601" s="38">
        <v>162.11645833333333</v>
      </c>
      <c r="W601" s="38">
        <v>162.11645833333333</v>
      </c>
      <c r="X601" s="38">
        <v>162.11645833333333</v>
      </c>
      <c r="Y601" s="38">
        <v>162.11645833333333</v>
      </c>
      <c r="Z601" s="38">
        <v>162.11645833333333</v>
      </c>
      <c r="AA601" s="42">
        <f t="shared" si="1022"/>
        <v>3242.3291666666669</v>
      </c>
      <c r="AB601" s="42">
        <v>35665.620833333327</v>
      </c>
      <c r="AC601" s="83">
        <f>+($D$601*5%)/12</f>
        <v>162.11645833333333</v>
      </c>
      <c r="AD601" s="83">
        <f t="shared" ref="AD601:AN601" si="1093">+($D$601*5%)/12</f>
        <v>162.11645833333333</v>
      </c>
      <c r="AE601" s="83">
        <f t="shared" si="1093"/>
        <v>162.11645833333333</v>
      </c>
      <c r="AF601" s="83">
        <f t="shared" si="1093"/>
        <v>162.11645833333333</v>
      </c>
      <c r="AG601" s="83">
        <f t="shared" si="1093"/>
        <v>162.11645833333333</v>
      </c>
      <c r="AH601" s="83">
        <f t="shared" si="1093"/>
        <v>162.11645833333333</v>
      </c>
      <c r="AI601" s="83">
        <f t="shared" si="1093"/>
        <v>162.11645833333333</v>
      </c>
      <c r="AJ601" s="83">
        <f t="shared" si="1093"/>
        <v>162.11645833333333</v>
      </c>
      <c r="AK601" s="83">
        <f t="shared" si="1093"/>
        <v>162.11645833333333</v>
      </c>
      <c r="AL601" s="83">
        <f t="shared" si="1093"/>
        <v>162.11645833333333</v>
      </c>
      <c r="AM601" s="83">
        <f t="shared" si="1093"/>
        <v>162.11645833333333</v>
      </c>
      <c r="AN601" s="83">
        <f t="shared" si="1093"/>
        <v>162.11645833333333</v>
      </c>
      <c r="AO601" s="44">
        <f t="shared" si="1024"/>
        <v>5187.7266666666674</v>
      </c>
      <c r="AP601" s="44">
        <f t="shared" si="1025"/>
        <v>33720.223333333328</v>
      </c>
      <c r="AQ601" s="83">
        <f>+($D$601*5%)/12</f>
        <v>162.11645833333333</v>
      </c>
      <c r="AR601" s="83">
        <f t="shared" ref="AR601:BA601" si="1094">+($D$601*5%)/12</f>
        <v>162.11645833333333</v>
      </c>
      <c r="AS601" s="83">
        <f t="shared" si="1094"/>
        <v>162.11645833333333</v>
      </c>
      <c r="AT601" s="83">
        <f t="shared" si="1094"/>
        <v>162.11645833333333</v>
      </c>
      <c r="AU601" s="83">
        <f t="shared" si="1094"/>
        <v>162.11645833333333</v>
      </c>
      <c r="AV601" s="83">
        <f t="shared" si="1094"/>
        <v>162.11645833333333</v>
      </c>
      <c r="AW601" s="83">
        <f t="shared" si="1094"/>
        <v>162.11645833333333</v>
      </c>
      <c r="AX601" s="83">
        <f t="shared" si="1094"/>
        <v>162.11645833333333</v>
      </c>
      <c r="AY601" s="83">
        <f t="shared" si="1094"/>
        <v>162.11645833333333</v>
      </c>
      <c r="AZ601" s="83">
        <f t="shared" si="1094"/>
        <v>162.11645833333333</v>
      </c>
      <c r="BA601" s="83">
        <f t="shared" si="1094"/>
        <v>162.11645833333333</v>
      </c>
      <c r="BB601" s="83">
        <f>+($D$601*5%)/12</f>
        <v>162.11645833333333</v>
      </c>
      <c r="BC601" s="44">
        <f t="shared" si="1029"/>
        <v>7133.1241666666674</v>
      </c>
      <c r="BD601" s="146">
        <f t="shared" si="1030"/>
        <v>31774.825833333329</v>
      </c>
    </row>
    <row r="602" spans="1:56" ht="15.75" outlineLevel="1" thickBot="1" x14ac:dyDescent="0.3">
      <c r="A602" s="85">
        <v>41751</v>
      </c>
      <c r="B602" s="49" t="s">
        <v>845</v>
      </c>
      <c r="C602" s="49" t="s">
        <v>846</v>
      </c>
      <c r="D602" s="86">
        <v>2721.63</v>
      </c>
      <c r="E602" s="51"/>
      <c r="F602" s="51"/>
      <c r="G602" s="51"/>
      <c r="H602" s="51"/>
      <c r="I602" s="51"/>
      <c r="J602" s="51"/>
      <c r="K602" s="51"/>
      <c r="L602" s="51"/>
      <c r="M602" s="52">
        <v>90.721000000000004</v>
      </c>
      <c r="N602" s="52">
        <v>2642.2491250000003</v>
      </c>
      <c r="O602" s="51">
        <v>11.340125</v>
      </c>
      <c r="P602" s="51">
        <v>11.340125</v>
      </c>
      <c r="Q602" s="51">
        <v>11.340125</v>
      </c>
      <c r="R602" s="51">
        <v>11.340125</v>
      </c>
      <c r="S602" s="51">
        <v>11.340125</v>
      </c>
      <c r="T602" s="51">
        <v>11.340125</v>
      </c>
      <c r="U602" s="51">
        <v>11.340125</v>
      </c>
      <c r="V602" s="51">
        <v>11.340125</v>
      </c>
      <c r="W602" s="51">
        <v>11.340125</v>
      </c>
      <c r="X602" s="51">
        <v>11.340125</v>
      </c>
      <c r="Y602" s="51">
        <v>11.340125</v>
      </c>
      <c r="Z602" s="51">
        <v>11.340125</v>
      </c>
      <c r="AA602" s="86">
        <f t="shared" si="1022"/>
        <v>226.80250000000001</v>
      </c>
      <c r="AB602" s="86">
        <v>2494.8275000000003</v>
      </c>
      <c r="AC602" s="127">
        <f>+($D$602*5%)/12</f>
        <v>11.340125</v>
      </c>
      <c r="AD602" s="127">
        <f t="shared" ref="AD602:AN602" si="1095">+($D$602*5%)/12</f>
        <v>11.340125</v>
      </c>
      <c r="AE602" s="127">
        <f t="shared" si="1095"/>
        <v>11.340125</v>
      </c>
      <c r="AF602" s="127">
        <f t="shared" si="1095"/>
        <v>11.340125</v>
      </c>
      <c r="AG602" s="127">
        <f t="shared" si="1095"/>
        <v>11.340125</v>
      </c>
      <c r="AH602" s="127">
        <f t="shared" si="1095"/>
        <v>11.340125</v>
      </c>
      <c r="AI602" s="127">
        <f t="shared" si="1095"/>
        <v>11.340125</v>
      </c>
      <c r="AJ602" s="127">
        <f t="shared" si="1095"/>
        <v>11.340125</v>
      </c>
      <c r="AK602" s="127">
        <f t="shared" si="1095"/>
        <v>11.340125</v>
      </c>
      <c r="AL602" s="127">
        <f t="shared" si="1095"/>
        <v>11.340125</v>
      </c>
      <c r="AM602" s="127">
        <f t="shared" si="1095"/>
        <v>11.340125</v>
      </c>
      <c r="AN602" s="127">
        <f t="shared" si="1095"/>
        <v>11.340125</v>
      </c>
      <c r="AO602" s="55">
        <f t="shared" si="1024"/>
        <v>362.88400000000001</v>
      </c>
      <c r="AP602" s="55">
        <f t="shared" si="1025"/>
        <v>2358.7460000000001</v>
      </c>
      <c r="AQ602" s="127">
        <f>+($D$602*5%)/12</f>
        <v>11.340125</v>
      </c>
      <c r="AR602" s="127">
        <f t="shared" ref="AR602:BA602" si="1096">+($D$602*5%)/12</f>
        <v>11.340125</v>
      </c>
      <c r="AS602" s="127">
        <f t="shared" si="1096"/>
        <v>11.340125</v>
      </c>
      <c r="AT602" s="127">
        <f t="shared" si="1096"/>
        <v>11.340125</v>
      </c>
      <c r="AU602" s="127">
        <f t="shared" si="1096"/>
        <v>11.340125</v>
      </c>
      <c r="AV602" s="127">
        <f t="shared" si="1096"/>
        <v>11.340125</v>
      </c>
      <c r="AW602" s="127">
        <f t="shared" si="1096"/>
        <v>11.340125</v>
      </c>
      <c r="AX602" s="127">
        <f t="shared" si="1096"/>
        <v>11.340125</v>
      </c>
      <c r="AY602" s="127">
        <f t="shared" si="1096"/>
        <v>11.340125</v>
      </c>
      <c r="AZ602" s="127">
        <f t="shared" si="1096"/>
        <v>11.340125</v>
      </c>
      <c r="BA602" s="127">
        <f t="shared" si="1096"/>
        <v>11.340125</v>
      </c>
      <c r="BB602" s="127">
        <f>+($D$602*5%)/12</f>
        <v>11.340125</v>
      </c>
      <c r="BC602" s="55">
        <f t="shared" si="1029"/>
        <v>498.96550000000002</v>
      </c>
      <c r="BD602" s="149">
        <f t="shared" si="1030"/>
        <v>2222.6644999999999</v>
      </c>
    </row>
    <row r="603" spans="1:56" x14ac:dyDescent="0.25">
      <c r="A603" s="56"/>
      <c r="B603" s="5"/>
      <c r="C603" s="5"/>
      <c r="D603" s="60"/>
      <c r="E603" s="60"/>
      <c r="F603" s="60"/>
      <c r="G603" s="60"/>
      <c r="H603" s="60"/>
      <c r="I603" s="60"/>
      <c r="J603" s="60"/>
      <c r="K603" s="58"/>
      <c r="L603" s="58"/>
      <c r="M603" s="57"/>
      <c r="N603" s="57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Q603" s="61">
        <f>+SUM(AQ569:AQ602)</f>
        <v>3666.2166250000009</v>
      </c>
      <c r="AR603" s="61">
        <f t="shared" ref="AR603:BD603" si="1097">+SUM(AR569:AR602)</f>
        <v>3666.2166250000009</v>
      </c>
      <c r="AS603" s="61">
        <f t="shared" si="1097"/>
        <v>3666.2166250000009</v>
      </c>
      <c r="AT603" s="61">
        <f t="shared" si="1097"/>
        <v>3666.2166250000009</v>
      </c>
      <c r="AU603" s="61">
        <f t="shared" si="1097"/>
        <v>3666.2166250000009</v>
      </c>
      <c r="AV603" s="61">
        <f t="shared" si="1097"/>
        <v>3666.2166250000009</v>
      </c>
      <c r="AW603" s="61">
        <f t="shared" si="1097"/>
        <v>3666.2166250000009</v>
      </c>
      <c r="AX603" s="61">
        <f t="shared" si="1097"/>
        <v>3666.2166250000009</v>
      </c>
      <c r="AY603" s="61">
        <f t="shared" si="1097"/>
        <v>3666.2166250000009</v>
      </c>
      <c r="AZ603" s="61">
        <f t="shared" si="1097"/>
        <v>3666.2166250000009</v>
      </c>
      <c r="BA603" s="61">
        <f t="shared" si="1097"/>
        <v>3666.2166250000009</v>
      </c>
      <c r="BB603" s="61">
        <f t="shared" si="1097"/>
        <v>3666.2166250000009</v>
      </c>
      <c r="BC603" s="61">
        <f t="shared" si="1097"/>
        <v>323897.77731666673</v>
      </c>
      <c r="BD603" s="61">
        <f t="shared" si="1097"/>
        <v>555994.21268333332</v>
      </c>
    </row>
    <row r="604" spans="1:56" x14ac:dyDescent="0.25">
      <c r="A604" s="56"/>
      <c r="B604" s="5"/>
      <c r="C604" s="65" t="s">
        <v>847</v>
      </c>
      <c r="D604" s="58">
        <f>+SUM(D568:D603)</f>
        <v>879892.03999999992</v>
      </c>
      <c r="E604" s="58">
        <f>+SUM(E569:E603)</f>
        <v>12122.190666666665</v>
      </c>
      <c r="F604" s="58">
        <f t="shared" ref="F604:M604" si="1098">+SUM(F569:F603)</f>
        <v>31685.568583333326</v>
      </c>
      <c r="G604" s="58">
        <f t="shared" si="1098"/>
        <v>52350.091583333327</v>
      </c>
      <c r="H604" s="58">
        <f t="shared" si="1098"/>
        <v>73018.994583333304</v>
      </c>
      <c r="I604" s="58">
        <f t="shared" si="1098"/>
        <v>93687.902483333397</v>
      </c>
      <c r="J604" s="58">
        <f t="shared" si="1098"/>
        <v>114356.80548333339</v>
      </c>
      <c r="K604" s="58">
        <f t="shared" si="1098"/>
        <v>135025.70848333341</v>
      </c>
      <c r="L604" s="58">
        <f t="shared" si="1098"/>
        <v>155694.61148333343</v>
      </c>
      <c r="M604" s="58">
        <f t="shared" si="1098"/>
        <v>191913.97881666673</v>
      </c>
      <c r="N604" s="63"/>
      <c r="O604" s="63">
        <v>3666.2166250000009</v>
      </c>
      <c r="P604" s="63">
        <v>3666.2166250000009</v>
      </c>
      <c r="Q604" s="63">
        <v>3666.2166250000009</v>
      </c>
      <c r="R604" s="63">
        <v>3666.2166250000009</v>
      </c>
      <c r="S604" s="63">
        <v>3666.2166250000009</v>
      </c>
      <c r="T604" s="63">
        <v>3666.2166250000009</v>
      </c>
      <c r="U604" s="63">
        <v>3666.2166250000009</v>
      </c>
      <c r="V604" s="63">
        <v>3666.2166250000009</v>
      </c>
      <c r="W604" s="63">
        <v>3666.2166250000009</v>
      </c>
      <c r="X604" s="63">
        <v>3666.2166250000009</v>
      </c>
      <c r="Y604" s="63">
        <v>3666.2166250000009</v>
      </c>
      <c r="Z604" s="63">
        <v>3666.2166250000009</v>
      </c>
      <c r="AA604" s="58">
        <f t="shared" ref="AA604:AN604" si="1099">+SUM(AA569:AA603)</f>
        <v>235908.57831666668</v>
      </c>
      <c r="AB604" s="58">
        <f t="shared" si="1099"/>
        <v>643996.53658333328</v>
      </c>
      <c r="AC604" s="58">
        <f t="shared" si="1099"/>
        <v>3666.2166250000009</v>
      </c>
      <c r="AD604" s="58">
        <f t="shared" si="1099"/>
        <v>3666.2166250000009</v>
      </c>
      <c r="AE604" s="58">
        <f t="shared" si="1099"/>
        <v>3666.2166250000009</v>
      </c>
      <c r="AF604" s="58">
        <f t="shared" si="1099"/>
        <v>3666.2166250000009</v>
      </c>
      <c r="AG604" s="58">
        <f t="shared" si="1099"/>
        <v>3666.2166250000009</v>
      </c>
      <c r="AH604" s="58">
        <f t="shared" si="1099"/>
        <v>3666.2166250000009</v>
      </c>
      <c r="AI604" s="58">
        <f t="shared" si="1099"/>
        <v>3666.2166250000009</v>
      </c>
      <c r="AJ604" s="58">
        <f t="shared" si="1099"/>
        <v>3666.2166250000009</v>
      </c>
      <c r="AK604" s="58">
        <f t="shared" si="1099"/>
        <v>3666.2166250000009</v>
      </c>
      <c r="AL604" s="58">
        <f t="shared" si="1099"/>
        <v>3666.2166250000009</v>
      </c>
      <c r="AM604" s="58">
        <f t="shared" si="1099"/>
        <v>3666.2166250000009</v>
      </c>
      <c r="AN604" s="58">
        <f t="shared" si="1099"/>
        <v>3666.2166250000009</v>
      </c>
      <c r="AO604" s="58"/>
      <c r="AP604" s="58"/>
    </row>
    <row r="605" spans="1:56" ht="15.75" thickBot="1" x14ac:dyDescent="0.3">
      <c r="A605" s="56"/>
      <c r="B605" s="5"/>
      <c r="C605" s="68" t="s">
        <v>133</v>
      </c>
      <c r="D605" s="128">
        <v>879891.99</v>
      </c>
      <c r="E605" s="58">
        <v>12122.16</v>
      </c>
      <c r="F605" s="58">
        <v>31685.54</v>
      </c>
      <c r="G605" s="58">
        <v>52323.87</v>
      </c>
      <c r="H605" s="58">
        <v>73005.87</v>
      </c>
      <c r="I605" s="58">
        <v>93674.78</v>
      </c>
      <c r="J605" s="59">
        <v>114356.9</v>
      </c>
      <c r="K605" s="58">
        <v>135025.79999999999</v>
      </c>
      <c r="L605" s="58">
        <v>155694.72</v>
      </c>
      <c r="M605" s="59">
        <v>191914.09</v>
      </c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72">
        <v>235908.58</v>
      </c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</row>
    <row r="606" spans="1:56" ht="15.75" thickTop="1" x14ac:dyDescent="0.25">
      <c r="A606" s="56"/>
      <c r="B606" s="5"/>
      <c r="C606" s="68" t="s">
        <v>134</v>
      </c>
      <c r="D606" s="3">
        <v>0</v>
      </c>
      <c r="E606" s="4">
        <f>+E604-E605</f>
        <v>3.0666666665638331E-2</v>
      </c>
      <c r="F606" s="4">
        <f t="shared" ref="F606:M606" si="1100">+F604-F605</f>
        <v>2.8583333325514104E-2</v>
      </c>
      <c r="G606" s="4">
        <f t="shared" si="1100"/>
        <v>26.221583333324816</v>
      </c>
      <c r="H606" s="4">
        <f t="shared" si="1100"/>
        <v>13.124583333308692</v>
      </c>
      <c r="I606" s="4">
        <f t="shared" si="1100"/>
        <v>13.122483333398122</v>
      </c>
      <c r="J606" s="4">
        <f t="shared" si="1100"/>
        <v>-9.4516666606068611E-2</v>
      </c>
      <c r="K606" s="4">
        <f t="shared" si="1100"/>
        <v>-9.1516666579991579E-2</v>
      </c>
      <c r="L606" s="4">
        <f t="shared" si="1100"/>
        <v>-0.108516666572541</v>
      </c>
      <c r="M606" s="4">
        <f t="shared" si="1100"/>
        <v>-0.11118333326885477</v>
      </c>
      <c r="N606" s="2"/>
      <c r="O606" s="5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63">
        <f>+AA604-AA605</f>
        <v>-1.6833333065733314E-3</v>
      </c>
      <c r="AB606" s="2"/>
      <c r="AQ606" s="61">
        <f t="shared" ref="AQ606:AY606" si="1101">+AQ603+AQ563+AQ524+AQ297+AQ290+AQ185+AQ85</f>
        <v>73067.750249999997</v>
      </c>
      <c r="AR606" s="61">
        <f t="shared" si="1101"/>
        <v>77465.210666666651</v>
      </c>
      <c r="AS606" s="61">
        <f t="shared" si="1101"/>
        <v>89634.527416666664</v>
      </c>
      <c r="AT606" s="61">
        <f t="shared" si="1101"/>
        <v>93416.222416666671</v>
      </c>
      <c r="AU606" s="61">
        <f t="shared" si="1101"/>
        <v>99245.036291666649</v>
      </c>
      <c r="AV606" s="61">
        <f t="shared" si="1101"/>
        <v>99680.555083333311</v>
      </c>
      <c r="AW606" s="61">
        <f t="shared" si="1101"/>
        <v>101531.75799999997</v>
      </c>
      <c r="AX606" s="61">
        <f t="shared" si="1101"/>
        <v>104906.0884583333</v>
      </c>
      <c r="AY606" s="61">
        <f t="shared" si="1101"/>
        <v>106634.39937499998</v>
      </c>
      <c r="AZ606" s="61"/>
      <c r="BA606" s="61"/>
      <c r="BB606" s="61"/>
      <c r="BC606" s="61"/>
    </row>
    <row r="607" spans="1:56" x14ac:dyDescent="0.25">
      <c r="A607" s="64"/>
      <c r="B607" s="2"/>
      <c r="C607" s="2"/>
      <c r="D607" s="3"/>
      <c r="E607" s="4"/>
      <c r="F607" s="4"/>
      <c r="G607" s="4"/>
      <c r="H607" s="4"/>
      <c r="I607" s="4"/>
      <c r="J607" s="4"/>
      <c r="K607" s="4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5"/>
      <c r="AQ607" s="131" t="s">
        <v>965</v>
      </c>
      <c r="AR607" s="131" t="s">
        <v>966</v>
      </c>
      <c r="AS607" s="131" t="s">
        <v>967</v>
      </c>
      <c r="AT607" s="206" t="s">
        <v>968</v>
      </c>
      <c r="AU607" s="206" t="s">
        <v>969</v>
      </c>
      <c r="AV607" s="206" t="s">
        <v>970</v>
      </c>
      <c r="AW607" s="206" t="s">
        <v>971</v>
      </c>
      <c r="AX607" s="207" t="s">
        <v>972</v>
      </c>
      <c r="AY607" s="207" t="s">
        <v>1080</v>
      </c>
      <c r="AZ607" s="203"/>
      <c r="BA607" s="203"/>
      <c r="BB607" s="203"/>
    </row>
    <row r="608" spans="1:56" x14ac:dyDescent="0.25">
      <c r="A608" s="62"/>
      <c r="B608" s="5"/>
      <c r="C608" s="5"/>
      <c r="D608" s="3"/>
      <c r="E608" s="4"/>
      <c r="F608" s="4"/>
      <c r="G608" s="4"/>
      <c r="H608" s="4"/>
      <c r="I608" s="4"/>
      <c r="J608" s="4"/>
      <c r="K608" s="4"/>
      <c r="L608" s="4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55" x14ac:dyDescent="0.25">
      <c r="A609" s="62"/>
      <c r="B609" s="5"/>
      <c r="C609" s="68" t="s">
        <v>848</v>
      </c>
      <c r="D609" s="3">
        <f>+D564+D525+D298+D291+D186+D86+D604</f>
        <v>24055303.349999994</v>
      </c>
      <c r="E609" s="3"/>
      <c r="F609" s="4"/>
      <c r="G609" s="3"/>
      <c r="H609" s="4"/>
      <c r="I609" s="3"/>
      <c r="J609" s="3"/>
      <c r="K609" s="3"/>
      <c r="L609" s="3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</row>
    <row r="610" spans="1:55" ht="15.75" thickBot="1" x14ac:dyDescent="0.3">
      <c r="A610" s="62"/>
      <c r="B610" s="5"/>
      <c r="C610" s="68" t="s">
        <v>133</v>
      </c>
      <c r="D610" s="129">
        <f>+D605+D565+D526+D299+D292+D187+D87</f>
        <v>24055304.460000001</v>
      </c>
      <c r="E610" s="3"/>
      <c r="F610" s="4"/>
      <c r="G610" s="3"/>
      <c r="H610" s="4"/>
      <c r="I610" s="3"/>
      <c r="J610" s="4"/>
      <c r="K610" s="3"/>
      <c r="L610" s="3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</row>
    <row r="611" spans="1:55" ht="15.75" thickTop="1" x14ac:dyDescent="0.25">
      <c r="A611" s="62"/>
      <c r="B611" s="5"/>
      <c r="C611" s="68" t="s">
        <v>134</v>
      </c>
      <c r="D611" s="130">
        <f>+D609-D610</f>
        <v>-1.1100000068545341</v>
      </c>
      <c r="E611" s="3"/>
      <c r="F611" s="4"/>
      <c r="G611" s="3"/>
      <c r="H611" s="4"/>
      <c r="I611" s="3"/>
      <c r="J611" s="3"/>
      <c r="K611" s="3"/>
      <c r="L611" s="3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55" x14ac:dyDescent="0.25">
      <c r="A612" s="62"/>
      <c r="B612" s="5"/>
      <c r="C612" s="5"/>
      <c r="D612" s="3"/>
      <c r="E612" s="4"/>
      <c r="F612" s="4"/>
      <c r="G612" s="4"/>
      <c r="H612" s="4"/>
      <c r="I612" s="4"/>
      <c r="J612" s="4"/>
      <c r="K612" s="4"/>
      <c r="L612" s="4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55" x14ac:dyDescent="0.25">
      <c r="A613" s="62"/>
      <c r="B613" s="5"/>
      <c r="C613" s="5"/>
      <c r="D613" s="3"/>
      <c r="E613" s="4"/>
      <c r="F613" s="4"/>
      <c r="G613" s="4"/>
      <c r="H613" s="4"/>
      <c r="I613" s="4"/>
      <c r="J613" s="4"/>
      <c r="K613" s="4"/>
      <c r="L613" s="4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55" x14ac:dyDescent="0.25">
      <c r="A614" s="62"/>
      <c r="B614" s="5"/>
      <c r="C614" s="5"/>
      <c r="D614" s="3"/>
      <c r="E614" s="4"/>
      <c r="F614" s="4"/>
      <c r="G614" s="4"/>
      <c r="H614" s="4"/>
      <c r="I614" s="4"/>
      <c r="J614" s="4"/>
      <c r="K614" s="4"/>
      <c r="L614" s="4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55" x14ac:dyDescent="0.25">
      <c r="A615" s="62"/>
      <c r="B615" s="5"/>
      <c r="C615" s="5"/>
      <c r="D615" s="3"/>
      <c r="E615" s="4"/>
      <c r="F615" s="4"/>
      <c r="G615" s="4"/>
      <c r="H615" s="4"/>
      <c r="I615" s="4"/>
      <c r="J615" s="4"/>
      <c r="K615" s="4"/>
      <c r="L615" s="4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55" x14ac:dyDescent="0.25">
      <c r="A616" s="62"/>
      <c r="B616" s="5"/>
      <c r="C616" s="5"/>
      <c r="D616" s="3"/>
      <c r="E616" s="4"/>
      <c r="F616" s="4"/>
      <c r="G616" s="4"/>
      <c r="H616" s="4"/>
      <c r="I616" s="4"/>
      <c r="J616" s="4"/>
      <c r="K616" s="4"/>
      <c r="L616" s="4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55" x14ac:dyDescent="0.25">
      <c r="A617" s="62"/>
      <c r="B617" s="5"/>
      <c r="C617" s="5"/>
      <c r="D617" s="3"/>
      <c r="E617" s="4"/>
      <c r="F617" s="4"/>
      <c r="G617" s="4"/>
      <c r="H617" s="4"/>
      <c r="I617" s="4"/>
      <c r="J617" s="4"/>
      <c r="K617" s="4"/>
      <c r="L617" s="4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55" x14ac:dyDescent="0.25">
      <c r="A618" s="62"/>
      <c r="B618" s="5"/>
      <c r="C618" s="5"/>
      <c r="D618" s="3"/>
      <c r="E618" s="4"/>
      <c r="F618" s="4"/>
      <c r="G618" s="4"/>
      <c r="H618" s="4"/>
      <c r="I618" s="4"/>
      <c r="J618" s="4"/>
      <c r="K618" s="4"/>
      <c r="L618" s="4"/>
    </row>
    <row r="619" spans="1:55" x14ac:dyDescent="0.25">
      <c r="A619" s="62"/>
      <c r="B619" s="5"/>
      <c r="C619" s="5"/>
      <c r="D619" s="3"/>
      <c r="E619" s="4"/>
      <c r="F619" s="4"/>
      <c r="G619" s="4"/>
      <c r="H619" s="4"/>
      <c r="I619" s="4"/>
      <c r="J619" s="4"/>
      <c r="K619" s="4"/>
      <c r="L619" s="4"/>
    </row>
    <row r="620" spans="1:55" x14ac:dyDescent="0.25">
      <c r="A620" s="62"/>
      <c r="B620" s="5"/>
      <c r="C620" s="5"/>
      <c r="D620" s="3"/>
      <c r="E620" s="4"/>
      <c r="F620" s="4"/>
      <c r="G620" s="4"/>
      <c r="H620" s="4"/>
      <c r="I620" s="4"/>
      <c r="J620" s="4"/>
      <c r="K620" s="4"/>
      <c r="L620" s="4"/>
    </row>
    <row r="621" spans="1:55" x14ac:dyDescent="0.25">
      <c r="A621" s="62"/>
      <c r="B621" s="5"/>
      <c r="C621" s="5"/>
      <c r="D621" s="3"/>
      <c r="E621" s="4"/>
      <c r="F621" s="4"/>
      <c r="G621" s="4"/>
      <c r="H621" s="4"/>
      <c r="I621" s="4"/>
      <c r="J621" s="4"/>
      <c r="K621" s="4"/>
      <c r="L621" s="4"/>
    </row>
    <row r="622" spans="1:55" x14ac:dyDescent="0.25">
      <c r="A622" s="62"/>
      <c r="B622" s="5"/>
      <c r="C622" s="5"/>
      <c r="D622" s="3"/>
      <c r="E622" s="4"/>
      <c r="F622" s="4"/>
      <c r="G622" s="4"/>
      <c r="H622" s="4"/>
      <c r="I622" s="4"/>
      <c r="J622" s="4"/>
      <c r="K622" s="4"/>
      <c r="L622" s="4"/>
    </row>
    <row r="623" spans="1:55" x14ac:dyDescent="0.25">
      <c r="A623" s="62"/>
      <c r="B623" s="5"/>
      <c r="C623" s="5"/>
      <c r="D623" s="3"/>
      <c r="E623" s="4"/>
      <c r="F623" s="4"/>
      <c r="G623" s="4"/>
      <c r="H623" s="4"/>
      <c r="I623" s="4"/>
      <c r="J623" s="4"/>
      <c r="K623" s="4"/>
      <c r="L623" s="4"/>
    </row>
    <row r="624" spans="1:55" x14ac:dyDescent="0.25">
      <c r="A624" s="62"/>
      <c r="B624" s="5"/>
      <c r="C624" s="5"/>
      <c r="D624" s="3"/>
      <c r="E624" s="4"/>
      <c r="F624" s="4"/>
      <c r="G624" s="4"/>
      <c r="H624" s="4"/>
      <c r="I624" s="4"/>
      <c r="J624" s="4"/>
      <c r="K624" s="4"/>
      <c r="L624" s="4"/>
    </row>
  </sheetData>
  <mergeCells count="3">
    <mergeCell ref="A2:AR2"/>
    <mergeCell ref="A3:AR3"/>
    <mergeCell ref="A4:A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88" workbookViewId="0">
      <selection activeCell="D108" sqref="D108"/>
    </sheetView>
  </sheetViews>
  <sheetFormatPr baseColWidth="10" defaultRowHeight="11.25" x14ac:dyDescent="0.2"/>
  <cols>
    <col min="1" max="1" width="11.42578125" style="203"/>
    <col min="2" max="2" width="8.7109375" style="203" bestFit="1" customWidth="1"/>
    <col min="3" max="3" width="10.140625" style="203" bestFit="1" customWidth="1"/>
    <col min="4" max="4" width="8.140625" style="203" bestFit="1" customWidth="1"/>
    <col min="5" max="5" width="15.85546875" style="203" bestFit="1" customWidth="1"/>
    <col min="6" max="6" width="9.28515625" style="203" bestFit="1" customWidth="1"/>
    <col min="7" max="7" width="32.5703125" style="203" bestFit="1" customWidth="1"/>
    <col min="8" max="8" width="11.140625" style="205" bestFit="1" customWidth="1"/>
    <col min="9" max="9" width="9.85546875" style="205" bestFit="1" customWidth="1"/>
    <col min="10" max="10" width="12" style="205" bestFit="1" customWidth="1"/>
    <col min="11" max="16384" width="11.42578125" style="203"/>
  </cols>
  <sheetData>
    <row r="1" spans="1:10" x14ac:dyDescent="0.2">
      <c r="D1" s="205"/>
    </row>
    <row r="2" spans="1:10" x14ac:dyDescent="0.2">
      <c r="A2" s="203" t="s">
        <v>977</v>
      </c>
      <c r="D2" s="205"/>
    </row>
    <row r="3" spans="1:10" x14ac:dyDescent="0.2">
      <c r="D3" s="205"/>
    </row>
    <row r="4" spans="1:10" x14ac:dyDescent="0.2">
      <c r="D4" s="205"/>
      <c r="G4" s="203" t="s">
        <v>892</v>
      </c>
      <c r="J4" s="205">
        <v>2294939.2599999998</v>
      </c>
    </row>
    <row r="5" spans="1:10" x14ac:dyDescent="0.2">
      <c r="A5" s="203" t="s">
        <v>980</v>
      </c>
      <c r="B5" s="204">
        <v>42742</v>
      </c>
      <c r="C5" s="203" t="s">
        <v>981</v>
      </c>
      <c r="D5" s="205" t="s">
        <v>982</v>
      </c>
      <c r="E5" s="203" t="s">
        <v>895</v>
      </c>
      <c r="F5" s="203" t="s">
        <v>896</v>
      </c>
      <c r="G5" s="203" t="s">
        <v>983</v>
      </c>
      <c r="H5" s="205">
        <v>400451.39</v>
      </c>
      <c r="J5" s="205">
        <v>2695390.65</v>
      </c>
    </row>
    <row r="6" spans="1:10" x14ac:dyDescent="0.2">
      <c r="A6" s="203" t="s">
        <v>984</v>
      </c>
      <c r="B6" s="204">
        <v>42748</v>
      </c>
      <c r="C6" s="203" t="s">
        <v>985</v>
      </c>
      <c r="D6" s="205" t="s">
        <v>986</v>
      </c>
      <c r="E6" s="203" t="s">
        <v>895</v>
      </c>
      <c r="F6" s="203" t="s">
        <v>896</v>
      </c>
      <c r="G6" s="203" t="s">
        <v>987</v>
      </c>
      <c r="H6" s="205">
        <v>94540</v>
      </c>
      <c r="J6" s="205">
        <v>2789930.65</v>
      </c>
    </row>
    <row r="7" spans="1:10" x14ac:dyDescent="0.2">
      <c r="A7" s="203" t="s">
        <v>988</v>
      </c>
      <c r="B7" s="204">
        <v>42754</v>
      </c>
      <c r="C7" s="203" t="s">
        <v>985</v>
      </c>
      <c r="D7" s="205" t="s">
        <v>986</v>
      </c>
      <c r="E7" s="203" t="s">
        <v>895</v>
      </c>
      <c r="F7" s="203" t="s">
        <v>896</v>
      </c>
      <c r="G7" s="203" t="s">
        <v>989</v>
      </c>
      <c r="I7" s="205">
        <v>94540</v>
      </c>
      <c r="J7" s="205">
        <v>2695390.65</v>
      </c>
    </row>
    <row r="8" spans="1:10" x14ac:dyDescent="0.2">
      <c r="A8" s="203" t="s">
        <v>853</v>
      </c>
      <c r="B8" s="204">
        <v>42765</v>
      </c>
      <c r="C8" s="203" t="s">
        <v>990</v>
      </c>
      <c r="D8" s="205" t="s">
        <v>991</v>
      </c>
      <c r="E8" s="203" t="s">
        <v>895</v>
      </c>
      <c r="F8" s="203" t="s">
        <v>896</v>
      </c>
      <c r="G8" s="203" t="s">
        <v>854</v>
      </c>
      <c r="H8" s="205">
        <v>63783.02</v>
      </c>
      <c r="J8" s="205">
        <v>2759173.67</v>
      </c>
    </row>
    <row r="9" spans="1:10" x14ac:dyDescent="0.2">
      <c r="A9" s="203" t="s">
        <v>992</v>
      </c>
      <c r="B9" s="204">
        <v>42786</v>
      </c>
      <c r="C9" s="203">
        <v>10000052</v>
      </c>
      <c r="D9" s="205" t="s">
        <v>993</v>
      </c>
      <c r="E9" s="203" t="s">
        <v>895</v>
      </c>
      <c r="F9" s="203" t="s">
        <v>896</v>
      </c>
      <c r="G9" s="203" t="s">
        <v>994</v>
      </c>
      <c r="H9" s="205">
        <v>74548.179999999993</v>
      </c>
      <c r="J9" s="205">
        <v>2833721.85</v>
      </c>
    </row>
    <row r="10" spans="1:10" x14ac:dyDescent="0.2">
      <c r="A10" s="203" t="s">
        <v>995</v>
      </c>
      <c r="B10" s="204">
        <v>42786</v>
      </c>
      <c r="C10" s="203">
        <v>10000052</v>
      </c>
      <c r="D10" s="205" t="s">
        <v>993</v>
      </c>
      <c r="E10" s="203" t="s">
        <v>895</v>
      </c>
      <c r="F10" s="203" t="s">
        <v>896</v>
      </c>
      <c r="G10" s="203" t="s">
        <v>996</v>
      </c>
      <c r="I10" s="205">
        <v>74548.179999999993</v>
      </c>
      <c r="J10" s="205">
        <v>2759173.67</v>
      </c>
    </row>
    <row r="11" spans="1:10" x14ac:dyDescent="0.2">
      <c r="A11" s="203" t="s">
        <v>860</v>
      </c>
      <c r="B11" s="204">
        <v>42786</v>
      </c>
      <c r="C11" s="203" t="s">
        <v>997</v>
      </c>
      <c r="D11" s="203" t="s">
        <v>998</v>
      </c>
      <c r="E11" s="203" t="s">
        <v>895</v>
      </c>
      <c r="F11" s="203" t="s">
        <v>896</v>
      </c>
      <c r="G11" s="203" t="s">
        <v>999</v>
      </c>
      <c r="H11" s="205">
        <v>74548.179999999993</v>
      </c>
      <c r="J11" s="205">
        <v>2833721.85</v>
      </c>
    </row>
    <row r="12" spans="1:10" x14ac:dyDescent="0.2">
      <c r="A12" s="203" t="s">
        <v>954</v>
      </c>
      <c r="B12" s="204">
        <v>42797</v>
      </c>
      <c r="C12" s="203" t="s">
        <v>1000</v>
      </c>
      <c r="D12" s="203">
        <v>33729</v>
      </c>
      <c r="E12" s="203" t="s">
        <v>925</v>
      </c>
      <c r="F12" s="203" t="s">
        <v>896</v>
      </c>
      <c r="G12" s="203" t="s">
        <v>953</v>
      </c>
      <c r="H12" s="205">
        <v>41528.620000000003</v>
      </c>
      <c r="J12" s="205">
        <v>2875250.47</v>
      </c>
    </row>
    <row r="13" spans="1:10" x14ac:dyDescent="0.2">
      <c r="A13" s="203" t="s">
        <v>866</v>
      </c>
      <c r="B13" s="204">
        <v>42825</v>
      </c>
      <c r="C13" s="203" t="s">
        <v>1001</v>
      </c>
      <c r="D13" s="203" t="s">
        <v>1002</v>
      </c>
      <c r="E13" s="203" t="s">
        <v>895</v>
      </c>
      <c r="F13" s="203" t="s">
        <v>896</v>
      </c>
      <c r="G13" s="203" t="s">
        <v>867</v>
      </c>
      <c r="H13" s="205">
        <v>3793.1</v>
      </c>
      <c r="J13" s="205">
        <v>2879043.57</v>
      </c>
    </row>
    <row r="14" spans="1:10" x14ac:dyDescent="0.2">
      <c r="A14" s="203" t="s">
        <v>1003</v>
      </c>
      <c r="B14" s="204">
        <v>42826</v>
      </c>
      <c r="C14" s="203" t="s">
        <v>1004</v>
      </c>
      <c r="D14" s="203" t="s">
        <v>1005</v>
      </c>
      <c r="E14" s="203" t="s">
        <v>895</v>
      </c>
      <c r="F14" s="203" t="s">
        <v>896</v>
      </c>
      <c r="G14" s="203" t="s">
        <v>1006</v>
      </c>
      <c r="H14" s="205">
        <v>68294.259999999995</v>
      </c>
      <c r="J14" s="205">
        <v>2947337.83</v>
      </c>
    </row>
    <row r="15" spans="1:10" x14ac:dyDescent="0.2">
      <c r="A15" s="203" t="s">
        <v>888</v>
      </c>
      <c r="B15" s="204">
        <v>42913</v>
      </c>
      <c r="C15" s="203" t="s">
        <v>1007</v>
      </c>
      <c r="D15" s="203" t="s">
        <v>1008</v>
      </c>
      <c r="E15" s="203" t="s">
        <v>895</v>
      </c>
      <c r="F15" s="203" t="s">
        <v>896</v>
      </c>
      <c r="G15" s="203" t="s">
        <v>887</v>
      </c>
      <c r="H15" s="205">
        <v>66623.11</v>
      </c>
      <c r="J15" s="205">
        <v>3013960.94</v>
      </c>
    </row>
    <row r="16" spans="1:10" x14ac:dyDescent="0.2">
      <c r="A16" s="203" t="s">
        <v>958</v>
      </c>
      <c r="B16" s="204">
        <v>42916</v>
      </c>
      <c r="C16" s="203" t="s">
        <v>1009</v>
      </c>
      <c r="D16" s="203" t="s">
        <v>1010</v>
      </c>
      <c r="E16" s="203" t="s">
        <v>895</v>
      </c>
      <c r="F16" s="203" t="s">
        <v>896</v>
      </c>
      <c r="G16" s="203" t="s">
        <v>1011</v>
      </c>
      <c r="H16" s="205">
        <v>8659.98</v>
      </c>
      <c r="J16" s="205">
        <v>3022620.92</v>
      </c>
    </row>
    <row r="17" spans="1:10" x14ac:dyDescent="0.2">
      <c r="A17" s="203" t="s">
        <v>1107</v>
      </c>
      <c r="B17" s="204">
        <v>42977</v>
      </c>
      <c r="C17" s="203" t="s">
        <v>1108</v>
      </c>
      <c r="D17" s="203" t="s">
        <v>1109</v>
      </c>
      <c r="E17" s="203" t="s">
        <v>895</v>
      </c>
      <c r="F17" s="203" t="s">
        <v>896</v>
      </c>
      <c r="G17" s="203" t="s">
        <v>1110</v>
      </c>
      <c r="H17" s="205">
        <v>144417.35999999999</v>
      </c>
      <c r="J17" s="205">
        <v>3167038.28</v>
      </c>
    </row>
    <row r="18" spans="1:10" x14ac:dyDescent="0.2">
      <c r="A18" s="203" t="s">
        <v>1111</v>
      </c>
      <c r="B18" s="204">
        <v>43027</v>
      </c>
      <c r="C18" s="203" t="s">
        <v>1112</v>
      </c>
      <c r="D18" s="203" t="s">
        <v>1113</v>
      </c>
      <c r="E18" s="203" t="s">
        <v>895</v>
      </c>
      <c r="F18" s="203" t="s">
        <v>896</v>
      </c>
      <c r="G18" s="203" t="s">
        <v>1114</v>
      </c>
      <c r="H18" s="205">
        <v>98047.24</v>
      </c>
      <c r="J18" s="205">
        <v>3265085.52</v>
      </c>
    </row>
    <row r="19" spans="1:10" x14ac:dyDescent="0.2">
      <c r="A19" s="203" t="s">
        <v>1115</v>
      </c>
      <c r="B19" s="204">
        <v>43027</v>
      </c>
      <c r="C19" s="203" t="s">
        <v>1116</v>
      </c>
      <c r="D19" s="203" t="s">
        <v>1117</v>
      </c>
      <c r="E19" s="203" t="s">
        <v>895</v>
      </c>
      <c r="F19" s="203" t="s">
        <v>896</v>
      </c>
      <c r="G19" s="203" t="s">
        <v>1114</v>
      </c>
      <c r="H19" s="205">
        <v>98047.24</v>
      </c>
      <c r="J19" s="205">
        <v>3363132.76</v>
      </c>
    </row>
    <row r="20" spans="1:10" x14ac:dyDescent="0.2">
      <c r="A20" s="203" t="s">
        <v>1118</v>
      </c>
      <c r="B20" s="204">
        <v>43027</v>
      </c>
      <c r="C20" s="203" t="s">
        <v>1119</v>
      </c>
      <c r="D20" s="203" t="s">
        <v>1120</v>
      </c>
      <c r="E20" s="203" t="s">
        <v>895</v>
      </c>
      <c r="F20" s="203" t="s">
        <v>896</v>
      </c>
      <c r="G20" s="203" t="s">
        <v>1114</v>
      </c>
      <c r="H20" s="205">
        <v>98047.24</v>
      </c>
      <c r="J20" s="205">
        <v>3461180</v>
      </c>
    </row>
    <row r="21" spans="1:10" x14ac:dyDescent="0.2">
      <c r="A21" s="203" t="s">
        <v>1121</v>
      </c>
      <c r="B21" s="204">
        <v>43027</v>
      </c>
      <c r="C21" s="203" t="s">
        <v>1122</v>
      </c>
      <c r="D21" s="203" t="s">
        <v>1123</v>
      </c>
      <c r="E21" s="203" t="s">
        <v>895</v>
      </c>
      <c r="F21" s="203" t="s">
        <v>896</v>
      </c>
      <c r="G21" s="203" t="s">
        <v>1114</v>
      </c>
      <c r="H21" s="205">
        <v>98047.24</v>
      </c>
      <c r="J21" s="205">
        <v>3559227.24</v>
      </c>
    </row>
    <row r="22" spans="1:10" x14ac:dyDescent="0.2">
      <c r="A22" s="203" t="s">
        <v>1124</v>
      </c>
      <c r="B22" s="204">
        <v>43027</v>
      </c>
      <c r="C22" s="203" t="s">
        <v>1125</v>
      </c>
      <c r="D22" s="203" t="s">
        <v>1126</v>
      </c>
      <c r="E22" s="203" t="s">
        <v>895</v>
      </c>
      <c r="F22" s="203" t="s">
        <v>896</v>
      </c>
      <c r="G22" s="203" t="s">
        <v>1114</v>
      </c>
      <c r="H22" s="205">
        <v>98047.24</v>
      </c>
      <c r="J22" s="205">
        <v>3657274.48</v>
      </c>
    </row>
    <row r="23" spans="1:10" x14ac:dyDescent="0.2">
      <c r="G23" s="203" t="s">
        <v>913</v>
      </c>
      <c r="H23" s="205">
        <v>1531423.4</v>
      </c>
      <c r="I23" s="205">
        <v>169088.18</v>
      </c>
    </row>
    <row r="24" spans="1:10" x14ac:dyDescent="0.2">
      <c r="G24" s="203" t="s">
        <v>914</v>
      </c>
      <c r="J24" s="205">
        <v>3657274.48</v>
      </c>
    </row>
    <row r="27" spans="1:10" x14ac:dyDescent="0.2">
      <c r="A27" s="203" t="s">
        <v>978</v>
      </c>
    </row>
    <row r="29" spans="1:10" x14ac:dyDescent="0.2">
      <c r="G29" s="203" t="s">
        <v>892</v>
      </c>
      <c r="J29" s="205">
        <v>939377.57</v>
      </c>
    </row>
    <row r="30" spans="1:10" x14ac:dyDescent="0.2">
      <c r="A30" s="203" t="s">
        <v>893</v>
      </c>
      <c r="B30" s="204">
        <v>42742</v>
      </c>
      <c r="C30" s="203">
        <v>8634</v>
      </c>
      <c r="D30" s="203" t="s">
        <v>894</v>
      </c>
      <c r="E30" s="203" t="s">
        <v>895</v>
      </c>
      <c r="F30" s="203" t="s">
        <v>896</v>
      </c>
      <c r="G30" s="203" t="s">
        <v>856</v>
      </c>
      <c r="H30" s="205">
        <v>7104.59</v>
      </c>
      <c r="J30" s="205">
        <v>946482.16</v>
      </c>
    </row>
    <row r="31" spans="1:10" x14ac:dyDescent="0.2">
      <c r="A31" s="203" t="s">
        <v>1012</v>
      </c>
      <c r="B31" s="204">
        <v>42766</v>
      </c>
      <c r="C31" s="203" t="s">
        <v>1013</v>
      </c>
      <c r="D31" s="203" t="s">
        <v>1014</v>
      </c>
      <c r="E31" s="203" t="s">
        <v>895</v>
      </c>
      <c r="F31" s="203" t="s">
        <v>896</v>
      </c>
      <c r="G31" s="203" t="s">
        <v>1015</v>
      </c>
      <c r="H31" s="205">
        <v>29934.799999999999</v>
      </c>
      <c r="J31" s="205">
        <v>976416.96</v>
      </c>
    </row>
    <row r="32" spans="1:10" x14ac:dyDescent="0.2">
      <c r="A32" s="203" t="s">
        <v>1016</v>
      </c>
      <c r="B32" s="204">
        <v>42770</v>
      </c>
      <c r="C32" s="203" t="s">
        <v>1013</v>
      </c>
      <c r="D32" s="203" t="s">
        <v>1014</v>
      </c>
      <c r="E32" s="203" t="s">
        <v>895</v>
      </c>
      <c r="F32" s="203" t="s">
        <v>896</v>
      </c>
      <c r="G32" s="203" t="s">
        <v>1017</v>
      </c>
      <c r="I32" s="205">
        <v>29934.799999999999</v>
      </c>
      <c r="J32" s="205">
        <v>946482.16</v>
      </c>
    </row>
    <row r="33" spans="1:10" x14ac:dyDescent="0.2">
      <c r="A33" s="203" t="s">
        <v>898</v>
      </c>
      <c r="B33" s="204">
        <v>42770</v>
      </c>
      <c r="C33" s="203" t="s">
        <v>899</v>
      </c>
      <c r="D33" s="203" t="s">
        <v>900</v>
      </c>
      <c r="E33" s="203" t="s">
        <v>895</v>
      </c>
      <c r="F33" s="203" t="s">
        <v>896</v>
      </c>
      <c r="G33" s="203" t="s">
        <v>862</v>
      </c>
      <c r="H33" s="205">
        <v>8400</v>
      </c>
      <c r="J33" s="205">
        <v>954882.16</v>
      </c>
    </row>
    <row r="34" spans="1:10" x14ac:dyDescent="0.2">
      <c r="A34" s="203" t="s">
        <v>868</v>
      </c>
      <c r="B34" s="204">
        <v>42819</v>
      </c>
      <c r="C34" s="203">
        <v>1062</v>
      </c>
      <c r="D34" s="203" t="s">
        <v>901</v>
      </c>
      <c r="E34" s="203" t="s">
        <v>895</v>
      </c>
      <c r="F34" s="203" t="s">
        <v>896</v>
      </c>
      <c r="G34" s="203" t="s">
        <v>856</v>
      </c>
      <c r="H34" s="205">
        <v>37869.599999999999</v>
      </c>
      <c r="J34" s="205">
        <v>992751.76</v>
      </c>
    </row>
    <row r="35" spans="1:10" x14ac:dyDescent="0.2">
      <c r="A35" s="203" t="s">
        <v>886</v>
      </c>
      <c r="B35" s="204">
        <v>42850</v>
      </c>
      <c r="C35" s="203">
        <v>1111</v>
      </c>
      <c r="D35" s="203" t="s">
        <v>902</v>
      </c>
      <c r="E35" s="203" t="s">
        <v>895</v>
      </c>
      <c r="F35" s="203" t="s">
        <v>896</v>
      </c>
      <c r="G35" s="203" t="s">
        <v>897</v>
      </c>
      <c r="H35" s="205">
        <v>36129.33</v>
      </c>
      <c r="J35" s="205">
        <v>1028881.09</v>
      </c>
    </row>
    <row r="36" spans="1:10" x14ac:dyDescent="0.2">
      <c r="A36" s="203" t="s">
        <v>1018</v>
      </c>
      <c r="B36" s="204">
        <v>42867</v>
      </c>
      <c r="C36" s="203" t="s">
        <v>1019</v>
      </c>
      <c r="D36" s="203" t="s">
        <v>1020</v>
      </c>
      <c r="E36" s="203" t="s">
        <v>895</v>
      </c>
      <c r="F36" s="203" t="s">
        <v>896</v>
      </c>
      <c r="G36" s="203" t="s">
        <v>1021</v>
      </c>
      <c r="H36" s="205">
        <v>10626.54</v>
      </c>
      <c r="J36" s="205">
        <v>1039507.63</v>
      </c>
    </row>
    <row r="37" spans="1:10" x14ac:dyDescent="0.2">
      <c r="A37" s="203" t="s">
        <v>903</v>
      </c>
      <c r="B37" s="204">
        <v>42913</v>
      </c>
      <c r="C37" s="203">
        <v>1171</v>
      </c>
      <c r="D37" s="203" t="s">
        <v>904</v>
      </c>
      <c r="E37" s="203" t="s">
        <v>895</v>
      </c>
      <c r="F37" s="203" t="s">
        <v>896</v>
      </c>
      <c r="G37" s="203" t="s">
        <v>856</v>
      </c>
      <c r="H37" s="205">
        <v>26534.2</v>
      </c>
      <c r="J37" s="205">
        <v>1066041.83</v>
      </c>
    </row>
    <row r="38" spans="1:10" x14ac:dyDescent="0.2">
      <c r="A38" s="203" t="s">
        <v>905</v>
      </c>
      <c r="B38" s="204">
        <v>42913</v>
      </c>
      <c r="C38" s="203">
        <v>1166</v>
      </c>
      <c r="D38" s="203" t="s">
        <v>906</v>
      </c>
      <c r="E38" s="203" t="s">
        <v>895</v>
      </c>
      <c r="F38" s="203" t="s">
        <v>896</v>
      </c>
      <c r="G38" s="203" t="s">
        <v>897</v>
      </c>
      <c r="H38" s="205">
        <v>10562.93</v>
      </c>
      <c r="J38" s="205">
        <v>1076604.76</v>
      </c>
    </row>
    <row r="39" spans="1:10" x14ac:dyDescent="0.2">
      <c r="A39" s="203" t="s">
        <v>889</v>
      </c>
      <c r="B39" s="204">
        <v>42913</v>
      </c>
      <c r="C39" s="203" t="s">
        <v>907</v>
      </c>
      <c r="D39" s="203" t="s">
        <v>908</v>
      </c>
      <c r="E39" s="203" t="s">
        <v>895</v>
      </c>
      <c r="F39" s="203" t="s">
        <v>896</v>
      </c>
      <c r="G39" s="203" t="s">
        <v>897</v>
      </c>
      <c r="H39" s="205">
        <v>10626.54</v>
      </c>
      <c r="J39" s="205">
        <v>1087231.3</v>
      </c>
    </row>
    <row r="40" spans="1:10" x14ac:dyDescent="0.2">
      <c r="A40" s="203" t="s">
        <v>1022</v>
      </c>
      <c r="B40" s="204">
        <v>42922</v>
      </c>
      <c r="C40" s="203" t="s">
        <v>1019</v>
      </c>
      <c r="D40" s="203" t="s">
        <v>1020</v>
      </c>
      <c r="E40" s="203" t="s">
        <v>895</v>
      </c>
      <c r="F40" s="203" t="s">
        <v>896</v>
      </c>
      <c r="G40" s="203" t="s">
        <v>1023</v>
      </c>
      <c r="I40" s="205">
        <v>10626.54</v>
      </c>
      <c r="J40" s="205">
        <v>1076604.76</v>
      </c>
    </row>
    <row r="41" spans="1:10" x14ac:dyDescent="0.2">
      <c r="A41" s="203" t="s">
        <v>909</v>
      </c>
      <c r="B41" s="204">
        <v>42923</v>
      </c>
      <c r="C41" s="203" t="s">
        <v>910</v>
      </c>
      <c r="D41" s="203" t="s">
        <v>911</v>
      </c>
      <c r="E41" s="203" t="s">
        <v>895</v>
      </c>
      <c r="F41" s="203" t="s">
        <v>896</v>
      </c>
      <c r="G41" s="203" t="s">
        <v>912</v>
      </c>
      <c r="H41" s="205">
        <v>5056</v>
      </c>
      <c r="I41" s="205">
        <v>1</v>
      </c>
      <c r="J41" s="205" t="s">
        <v>1132</v>
      </c>
    </row>
    <row r="42" spans="1:10" x14ac:dyDescent="0.2">
      <c r="A42" s="203" t="s">
        <v>962</v>
      </c>
      <c r="B42" s="204">
        <v>42942</v>
      </c>
      <c r="C42" s="203">
        <v>47</v>
      </c>
      <c r="D42" s="203" t="s">
        <v>1024</v>
      </c>
      <c r="E42" s="203" t="s">
        <v>895</v>
      </c>
      <c r="F42" s="203" t="s">
        <v>896</v>
      </c>
      <c r="G42" s="203" t="s">
        <v>1025</v>
      </c>
      <c r="H42" s="205">
        <v>4467.1000000000004</v>
      </c>
      <c r="J42" s="205">
        <v>1086127.8600000001</v>
      </c>
    </row>
    <row r="43" spans="1:10" x14ac:dyDescent="0.2">
      <c r="A43" s="203" t="s">
        <v>963</v>
      </c>
      <c r="B43" s="204">
        <v>42947</v>
      </c>
      <c r="C43" s="203">
        <v>1204</v>
      </c>
      <c r="D43" s="203">
        <v>16143</v>
      </c>
      <c r="E43" s="203" t="s">
        <v>1026</v>
      </c>
      <c r="F43" s="203" t="s">
        <v>896</v>
      </c>
      <c r="G43" s="203" t="s">
        <v>1027</v>
      </c>
      <c r="H43" s="205">
        <v>9978.26</v>
      </c>
      <c r="J43" s="205">
        <v>1096106.1200000001</v>
      </c>
    </row>
    <row r="44" spans="1:10" x14ac:dyDescent="0.2">
      <c r="A44" s="203" t="s">
        <v>973</v>
      </c>
      <c r="B44" s="204">
        <v>42958</v>
      </c>
      <c r="C44" s="203">
        <v>55</v>
      </c>
      <c r="D44" s="203" t="s">
        <v>1028</v>
      </c>
      <c r="E44" s="203" t="s">
        <v>895</v>
      </c>
      <c r="F44" s="203" t="s">
        <v>896</v>
      </c>
      <c r="G44" s="203" t="s">
        <v>1029</v>
      </c>
      <c r="H44" s="205">
        <v>13400.88</v>
      </c>
      <c r="J44" s="205">
        <v>1109507</v>
      </c>
    </row>
    <row r="45" spans="1:10" x14ac:dyDescent="0.2">
      <c r="A45" s="203" t="s">
        <v>1030</v>
      </c>
      <c r="B45" s="204">
        <v>42982</v>
      </c>
      <c r="C45" s="203">
        <v>1242</v>
      </c>
      <c r="D45" s="203" t="s">
        <v>1031</v>
      </c>
      <c r="E45" s="203" t="s">
        <v>895</v>
      </c>
      <c r="F45" s="203" t="s">
        <v>896</v>
      </c>
      <c r="G45" s="203" t="s">
        <v>1032</v>
      </c>
      <c r="H45" s="205">
        <v>7327.32</v>
      </c>
      <c r="J45" s="205">
        <v>1116834.32</v>
      </c>
    </row>
    <row r="46" spans="1:10" x14ac:dyDescent="0.2">
      <c r="A46" s="203" t="s">
        <v>1054</v>
      </c>
      <c r="B46" s="204">
        <v>42989</v>
      </c>
      <c r="C46" s="203">
        <v>1254</v>
      </c>
      <c r="D46" s="203" t="s">
        <v>1055</v>
      </c>
      <c r="E46" s="203" t="s">
        <v>895</v>
      </c>
      <c r="F46" s="203" t="s">
        <v>896</v>
      </c>
      <c r="G46" s="203" t="s">
        <v>897</v>
      </c>
      <c r="H46" s="205">
        <v>7729.31</v>
      </c>
      <c r="J46" s="205">
        <v>1124563.6299999999</v>
      </c>
    </row>
    <row r="47" spans="1:10" x14ac:dyDescent="0.2">
      <c r="A47" s="203" t="s">
        <v>1033</v>
      </c>
      <c r="B47" s="204">
        <v>42989</v>
      </c>
      <c r="C47" s="203">
        <v>1256</v>
      </c>
      <c r="D47" s="203" t="s">
        <v>1034</v>
      </c>
      <c r="E47" s="203" t="s">
        <v>895</v>
      </c>
      <c r="F47" s="203" t="s">
        <v>896</v>
      </c>
      <c r="G47" s="203" t="s">
        <v>856</v>
      </c>
      <c r="H47" s="205">
        <v>13589.87</v>
      </c>
      <c r="J47" s="205">
        <v>1138153.5</v>
      </c>
    </row>
    <row r="48" spans="1:10" x14ac:dyDescent="0.2">
      <c r="A48" s="203" t="s">
        <v>1035</v>
      </c>
      <c r="B48" s="204">
        <v>42989</v>
      </c>
      <c r="C48" s="203">
        <v>1255</v>
      </c>
      <c r="D48" s="203" t="s">
        <v>1036</v>
      </c>
      <c r="E48" s="203" t="s">
        <v>895</v>
      </c>
      <c r="F48" s="203" t="s">
        <v>896</v>
      </c>
      <c r="G48" s="203" t="s">
        <v>856</v>
      </c>
      <c r="H48" s="205">
        <v>3630.4</v>
      </c>
      <c r="J48" s="205">
        <v>1141783.8999999999</v>
      </c>
    </row>
    <row r="49" spans="1:10" x14ac:dyDescent="0.2">
      <c r="A49" s="203" t="s">
        <v>1037</v>
      </c>
      <c r="B49" s="204">
        <v>42989</v>
      </c>
      <c r="C49" s="203">
        <v>10735</v>
      </c>
      <c r="D49" s="203" t="s">
        <v>1038</v>
      </c>
      <c r="E49" s="203" t="s">
        <v>895</v>
      </c>
      <c r="F49" s="203" t="s">
        <v>896</v>
      </c>
      <c r="G49" s="203" t="s">
        <v>897</v>
      </c>
      <c r="H49" s="205">
        <v>34485</v>
      </c>
      <c r="J49" s="205">
        <v>1176268.8999999999</v>
      </c>
    </row>
    <row r="50" spans="1:10" x14ac:dyDescent="0.2">
      <c r="A50" s="203" t="s">
        <v>1077</v>
      </c>
      <c r="B50" s="204">
        <v>42993</v>
      </c>
      <c r="C50" s="203">
        <v>92</v>
      </c>
      <c r="D50" s="203" t="s">
        <v>1078</v>
      </c>
      <c r="E50" s="203" t="s">
        <v>895</v>
      </c>
      <c r="F50" s="203" t="s">
        <v>896</v>
      </c>
      <c r="G50" s="203" t="s">
        <v>1127</v>
      </c>
      <c r="H50" s="205">
        <v>10090.1</v>
      </c>
      <c r="J50" s="205">
        <v>1186359</v>
      </c>
    </row>
    <row r="51" spans="1:10" x14ac:dyDescent="0.2">
      <c r="A51" s="203" t="s">
        <v>1065</v>
      </c>
      <c r="B51" s="204">
        <v>42993</v>
      </c>
      <c r="C51" s="203">
        <v>93</v>
      </c>
      <c r="D51" s="203" t="s">
        <v>1066</v>
      </c>
      <c r="E51" s="203" t="s">
        <v>895</v>
      </c>
      <c r="F51" s="203" t="s">
        <v>896</v>
      </c>
      <c r="G51" s="203" t="s">
        <v>1067</v>
      </c>
      <c r="H51" s="205">
        <v>6388</v>
      </c>
      <c r="J51" s="205">
        <v>1192747</v>
      </c>
    </row>
    <row r="52" spans="1:10" x14ac:dyDescent="0.2">
      <c r="A52" s="203" t="s">
        <v>1068</v>
      </c>
      <c r="B52" s="204">
        <v>42993</v>
      </c>
      <c r="C52" s="203">
        <v>1261</v>
      </c>
      <c r="D52" s="203" t="s">
        <v>1069</v>
      </c>
      <c r="E52" s="203" t="s">
        <v>895</v>
      </c>
      <c r="F52" s="203" t="s">
        <v>896</v>
      </c>
      <c r="G52" s="203" t="s">
        <v>1070</v>
      </c>
      <c r="H52" s="205">
        <v>4105.87</v>
      </c>
      <c r="J52" s="205">
        <v>1196852.8700000001</v>
      </c>
    </row>
    <row r="53" spans="1:10" x14ac:dyDescent="0.2">
      <c r="A53" s="203" t="s">
        <v>1071</v>
      </c>
      <c r="B53" s="204">
        <v>42993</v>
      </c>
      <c r="C53" s="203">
        <v>1257</v>
      </c>
      <c r="D53" s="203" t="s">
        <v>1072</v>
      </c>
      <c r="E53" s="203" t="s">
        <v>895</v>
      </c>
      <c r="F53" s="203" t="s">
        <v>896</v>
      </c>
      <c r="G53" s="203" t="s">
        <v>1073</v>
      </c>
      <c r="H53" s="205">
        <v>19473.04</v>
      </c>
      <c r="J53" s="205">
        <v>1216325.9099999999</v>
      </c>
    </row>
    <row r="54" spans="1:10" x14ac:dyDescent="0.2">
      <c r="A54" s="203" t="s">
        <v>1128</v>
      </c>
      <c r="B54" s="204">
        <v>43014</v>
      </c>
      <c r="C54" s="203">
        <v>1277</v>
      </c>
      <c r="D54" s="203" t="s">
        <v>1129</v>
      </c>
      <c r="E54" s="203" t="s">
        <v>895</v>
      </c>
      <c r="F54" s="203" t="s">
        <v>896</v>
      </c>
      <c r="G54" s="203" t="s">
        <v>856</v>
      </c>
      <c r="H54" s="205">
        <v>14042.08</v>
      </c>
      <c r="J54" s="205">
        <v>1230367.99</v>
      </c>
    </row>
    <row r="55" spans="1:10" x14ac:dyDescent="0.2">
      <c r="A55" s="203" t="s">
        <v>1130</v>
      </c>
      <c r="B55" s="204">
        <v>43027</v>
      </c>
      <c r="C55" s="203">
        <v>1253</v>
      </c>
      <c r="D55" s="203" t="s">
        <v>1131</v>
      </c>
      <c r="E55" s="203" t="s">
        <v>895</v>
      </c>
      <c r="F55" s="203" t="s">
        <v>896</v>
      </c>
      <c r="G55" s="203" t="s">
        <v>856</v>
      </c>
      <c r="H55" s="205">
        <v>12048.95</v>
      </c>
      <c r="J55" s="205">
        <v>1242416.94</v>
      </c>
    </row>
    <row r="56" spans="1:10" x14ac:dyDescent="0.2">
      <c r="G56" s="203" t="s">
        <v>913</v>
      </c>
      <c r="H56" s="205">
        <v>343600.71</v>
      </c>
      <c r="I56" s="205">
        <v>40561.339999999997</v>
      </c>
    </row>
    <row r="57" spans="1:10" x14ac:dyDescent="0.2">
      <c r="G57" s="203" t="s">
        <v>914</v>
      </c>
      <c r="J57" s="205">
        <v>1242416.94</v>
      </c>
    </row>
    <row r="60" spans="1:10" x14ac:dyDescent="0.2">
      <c r="A60" s="203" t="s">
        <v>890</v>
      </c>
    </row>
    <row r="62" spans="1:10" x14ac:dyDescent="0.2">
      <c r="G62" s="203" t="s">
        <v>892</v>
      </c>
      <c r="J62" s="205">
        <v>2085836.38</v>
      </c>
    </row>
    <row r="63" spans="1:10" x14ac:dyDescent="0.2">
      <c r="A63" s="203" t="s">
        <v>857</v>
      </c>
      <c r="B63" s="204">
        <v>42754</v>
      </c>
      <c r="C63" s="203">
        <v>35</v>
      </c>
      <c r="D63" s="203" t="s">
        <v>915</v>
      </c>
      <c r="E63" s="203" t="s">
        <v>895</v>
      </c>
      <c r="F63" s="203" t="s">
        <v>896</v>
      </c>
      <c r="G63" s="203" t="s">
        <v>858</v>
      </c>
      <c r="H63" s="205">
        <v>47547.07</v>
      </c>
      <c r="J63" s="205">
        <v>2133383.4500000002</v>
      </c>
    </row>
    <row r="64" spans="1:10" x14ac:dyDescent="0.2">
      <c r="A64" s="203" t="s">
        <v>869</v>
      </c>
      <c r="B64" s="204">
        <v>42812</v>
      </c>
      <c r="C64" s="203">
        <v>31161</v>
      </c>
      <c r="D64" s="203" t="s">
        <v>916</v>
      </c>
      <c r="E64" s="203" t="s">
        <v>895</v>
      </c>
      <c r="F64" s="203" t="s">
        <v>896</v>
      </c>
      <c r="G64" s="203" t="s">
        <v>870</v>
      </c>
      <c r="H64" s="205">
        <v>338155.88</v>
      </c>
      <c r="J64" s="205">
        <v>2471539.33</v>
      </c>
    </row>
    <row r="65" spans="1:10" x14ac:dyDescent="0.2">
      <c r="A65" s="203" t="s">
        <v>917</v>
      </c>
      <c r="B65" s="204">
        <v>42836</v>
      </c>
      <c r="C65" s="203">
        <v>31611</v>
      </c>
      <c r="D65" s="203" t="s">
        <v>918</v>
      </c>
      <c r="E65" s="203" t="s">
        <v>895</v>
      </c>
      <c r="F65" s="203" t="s">
        <v>896</v>
      </c>
      <c r="G65" s="203" t="s">
        <v>858</v>
      </c>
      <c r="H65" s="205">
        <v>144923.95000000001</v>
      </c>
      <c r="J65" s="205">
        <v>2616463.2799999998</v>
      </c>
    </row>
    <row r="66" spans="1:10" x14ac:dyDescent="0.2">
      <c r="A66" s="203" t="s">
        <v>872</v>
      </c>
      <c r="B66" s="204">
        <v>42842</v>
      </c>
      <c r="C66" s="203" t="s">
        <v>919</v>
      </c>
      <c r="D66" s="203" t="s">
        <v>920</v>
      </c>
      <c r="E66" s="203" t="s">
        <v>895</v>
      </c>
      <c r="F66" s="203" t="s">
        <v>896</v>
      </c>
      <c r="G66" s="203" t="s">
        <v>873</v>
      </c>
      <c r="H66" s="205">
        <v>3600</v>
      </c>
      <c r="J66" s="205">
        <v>2620063.2799999998</v>
      </c>
    </row>
    <row r="67" spans="1:10" x14ac:dyDescent="0.2">
      <c r="A67" s="203" t="s">
        <v>921</v>
      </c>
      <c r="B67" s="204">
        <v>42864</v>
      </c>
      <c r="C67" s="203" t="s">
        <v>922</v>
      </c>
      <c r="D67" s="203" t="s">
        <v>923</v>
      </c>
      <c r="E67" s="203" t="s">
        <v>895</v>
      </c>
      <c r="F67" s="203" t="s">
        <v>896</v>
      </c>
      <c r="G67" s="203" t="s">
        <v>877</v>
      </c>
      <c r="H67" s="205">
        <v>9956.9</v>
      </c>
      <c r="J67" s="205">
        <v>2630020.1800000002</v>
      </c>
    </row>
    <row r="68" spans="1:10" x14ac:dyDescent="0.2">
      <c r="A68" s="203" t="s">
        <v>924</v>
      </c>
      <c r="B68" s="204">
        <v>42907</v>
      </c>
      <c r="C68" s="203" t="s">
        <v>107</v>
      </c>
      <c r="D68" s="203">
        <v>33456</v>
      </c>
      <c r="E68" s="203" t="s">
        <v>925</v>
      </c>
      <c r="F68" s="203" t="s">
        <v>926</v>
      </c>
      <c r="G68" s="203" t="s">
        <v>1039</v>
      </c>
      <c r="H68" s="205">
        <v>5171.55</v>
      </c>
      <c r="J68" s="205">
        <v>2635191.73</v>
      </c>
    </row>
    <row r="69" spans="1:10" x14ac:dyDescent="0.2">
      <c r="A69" s="203" t="s">
        <v>924</v>
      </c>
      <c r="B69" s="204">
        <v>42907</v>
      </c>
      <c r="C69" s="203" t="s">
        <v>107</v>
      </c>
      <c r="D69" s="203">
        <v>33456</v>
      </c>
      <c r="E69" s="203" t="s">
        <v>925</v>
      </c>
      <c r="F69" s="203" t="s">
        <v>926</v>
      </c>
      <c r="G69" s="203" t="s">
        <v>1040</v>
      </c>
      <c r="H69" s="205">
        <v>5170.68</v>
      </c>
      <c r="J69" s="205">
        <v>2640362.41</v>
      </c>
    </row>
    <row r="70" spans="1:10" x14ac:dyDescent="0.2">
      <c r="A70" s="203" t="s">
        <v>1041</v>
      </c>
      <c r="B70" s="204">
        <v>42934</v>
      </c>
      <c r="C70" s="203" t="s">
        <v>1042</v>
      </c>
      <c r="D70" s="203" t="s">
        <v>1043</v>
      </c>
      <c r="E70" s="203" t="s">
        <v>895</v>
      </c>
      <c r="F70" s="203" t="s">
        <v>896</v>
      </c>
      <c r="G70" s="203" t="s">
        <v>1044</v>
      </c>
      <c r="H70" s="205">
        <v>4867.99</v>
      </c>
      <c r="J70" s="205">
        <v>2645230.4</v>
      </c>
    </row>
    <row r="71" spans="1:10" x14ac:dyDescent="0.2">
      <c r="A71" s="203" t="s">
        <v>976</v>
      </c>
      <c r="B71" s="204">
        <v>42958</v>
      </c>
      <c r="C71" s="203" t="s">
        <v>1045</v>
      </c>
      <c r="D71" s="203" t="s">
        <v>1046</v>
      </c>
      <c r="E71" s="203" t="s">
        <v>895</v>
      </c>
      <c r="F71" s="203" t="s">
        <v>896</v>
      </c>
      <c r="G71" s="203" t="s">
        <v>1047</v>
      </c>
      <c r="H71" s="205">
        <v>25000</v>
      </c>
      <c r="J71" s="205">
        <v>2670230.4</v>
      </c>
    </row>
    <row r="72" spans="1:10" x14ac:dyDescent="0.2">
      <c r="A72" s="203" t="s">
        <v>1048</v>
      </c>
      <c r="B72" s="204">
        <v>42969</v>
      </c>
      <c r="C72" s="203" t="s">
        <v>1049</v>
      </c>
      <c r="D72" s="203" t="s">
        <v>1050</v>
      </c>
      <c r="E72" s="203" t="s">
        <v>895</v>
      </c>
      <c r="F72" s="203" t="s">
        <v>896</v>
      </c>
      <c r="G72" s="203" t="s">
        <v>858</v>
      </c>
      <c r="H72" s="205">
        <v>25000</v>
      </c>
      <c r="J72" s="205">
        <v>2695230.4</v>
      </c>
    </row>
    <row r="73" spans="1:10" x14ac:dyDescent="0.2">
      <c r="A73" s="203" t="s">
        <v>1051</v>
      </c>
      <c r="B73" s="204">
        <v>42977</v>
      </c>
      <c r="C73" s="203" t="s">
        <v>1052</v>
      </c>
      <c r="D73" s="203" t="s">
        <v>1053</v>
      </c>
      <c r="E73" s="203" t="s">
        <v>895</v>
      </c>
      <c r="F73" s="203" t="s">
        <v>896</v>
      </c>
      <c r="G73" s="203" t="s">
        <v>401</v>
      </c>
      <c r="H73" s="205">
        <v>25000</v>
      </c>
      <c r="J73" s="205">
        <v>2720230.4</v>
      </c>
    </row>
    <row r="74" spans="1:10" x14ac:dyDescent="0.2">
      <c r="A74" s="203" t="s">
        <v>1074</v>
      </c>
      <c r="B74" s="204">
        <v>42993</v>
      </c>
      <c r="C74" s="203" t="s">
        <v>1075</v>
      </c>
      <c r="D74" s="203" t="s">
        <v>1076</v>
      </c>
      <c r="E74" s="203" t="s">
        <v>895</v>
      </c>
      <c r="F74" s="203" t="s">
        <v>896</v>
      </c>
      <c r="G74" s="203" t="s">
        <v>1133</v>
      </c>
      <c r="H74" s="205">
        <v>12931.16</v>
      </c>
      <c r="J74" s="205">
        <v>2733161.56</v>
      </c>
    </row>
    <row r="75" spans="1:10" x14ac:dyDescent="0.2">
      <c r="A75" s="203" t="s">
        <v>1086</v>
      </c>
      <c r="B75" s="204">
        <v>43000</v>
      </c>
      <c r="C75" s="203">
        <v>598</v>
      </c>
      <c r="D75" s="203" t="s">
        <v>1087</v>
      </c>
      <c r="E75" s="203" t="s">
        <v>895</v>
      </c>
      <c r="F75" s="203" t="s">
        <v>896</v>
      </c>
      <c r="G75" s="203" t="s">
        <v>1134</v>
      </c>
      <c r="H75" s="205">
        <v>7208</v>
      </c>
      <c r="J75" s="205">
        <v>2740369.56</v>
      </c>
    </row>
    <row r="76" spans="1:10" x14ac:dyDescent="0.2">
      <c r="A76" s="203" t="s">
        <v>1088</v>
      </c>
      <c r="B76" s="204">
        <v>43005</v>
      </c>
      <c r="C76" s="203" t="s">
        <v>1089</v>
      </c>
      <c r="D76" s="203" t="s">
        <v>1090</v>
      </c>
      <c r="E76" s="203" t="s">
        <v>895</v>
      </c>
      <c r="F76" s="203" t="s">
        <v>896</v>
      </c>
      <c r="G76" s="203" t="s">
        <v>1135</v>
      </c>
      <c r="H76" s="205">
        <v>20475.599999999999</v>
      </c>
      <c r="J76" s="205">
        <v>2760845.16</v>
      </c>
    </row>
    <row r="77" spans="1:10" x14ac:dyDescent="0.2">
      <c r="A77" s="203" t="s">
        <v>1091</v>
      </c>
      <c r="B77" s="204">
        <v>43011</v>
      </c>
      <c r="C77" s="203" t="s">
        <v>1092</v>
      </c>
      <c r="D77" s="203" t="s">
        <v>1093</v>
      </c>
      <c r="E77" s="203" t="s">
        <v>895</v>
      </c>
      <c r="F77" s="203" t="s">
        <v>896</v>
      </c>
      <c r="G77" s="203" t="s">
        <v>389</v>
      </c>
      <c r="H77" s="205">
        <v>6896.55</v>
      </c>
      <c r="J77" s="205">
        <v>2767741.71</v>
      </c>
    </row>
    <row r="78" spans="1:10" x14ac:dyDescent="0.2">
      <c r="A78" s="203" t="s">
        <v>1094</v>
      </c>
      <c r="B78" s="204">
        <v>43019</v>
      </c>
      <c r="C78" s="203">
        <v>9732</v>
      </c>
      <c r="D78" s="203" t="s">
        <v>1095</v>
      </c>
      <c r="E78" s="203" t="s">
        <v>895</v>
      </c>
      <c r="F78" s="203" t="s">
        <v>896</v>
      </c>
      <c r="G78" s="203" t="s">
        <v>1136</v>
      </c>
      <c r="H78" s="205">
        <v>12330</v>
      </c>
      <c r="J78" s="205">
        <v>2780071.71</v>
      </c>
    </row>
    <row r="79" spans="1:10" x14ac:dyDescent="0.2">
      <c r="G79" s="203" t="s">
        <v>913</v>
      </c>
      <c r="H79" s="205">
        <v>694235.33</v>
      </c>
      <c r="I79" s="205">
        <v>0</v>
      </c>
    </row>
    <row r="80" spans="1:10" x14ac:dyDescent="0.2">
      <c r="G80" s="203" t="s">
        <v>914</v>
      </c>
      <c r="J80" s="205">
        <v>2780071.71</v>
      </c>
    </row>
    <row r="83" spans="1:10" x14ac:dyDescent="0.2">
      <c r="A83" s="203" t="s">
        <v>979</v>
      </c>
    </row>
    <row r="85" spans="1:10" x14ac:dyDescent="0.2">
      <c r="G85" s="203" t="s">
        <v>892</v>
      </c>
      <c r="J85" s="205">
        <v>0</v>
      </c>
    </row>
    <row r="86" spans="1:10" x14ac:dyDescent="0.2">
      <c r="A86" s="203" t="s">
        <v>713</v>
      </c>
      <c r="B86" s="204">
        <v>42754</v>
      </c>
      <c r="C86" s="203" t="s">
        <v>1056</v>
      </c>
      <c r="D86" s="203">
        <v>31648</v>
      </c>
      <c r="E86" s="203" t="s">
        <v>925</v>
      </c>
      <c r="F86" s="203" t="s">
        <v>1057</v>
      </c>
      <c r="G86" s="203" t="s">
        <v>1058</v>
      </c>
      <c r="H86" s="205">
        <v>431034.48</v>
      </c>
      <c r="J86" s="205">
        <v>431034.48</v>
      </c>
    </row>
    <row r="87" spans="1:10" x14ac:dyDescent="0.2">
      <c r="G87" s="203" t="s">
        <v>913</v>
      </c>
      <c r="H87" s="205">
        <v>431034.48</v>
      </c>
      <c r="I87" s="205">
        <v>0</v>
      </c>
    </row>
    <row r="88" spans="1:10" x14ac:dyDescent="0.2">
      <c r="G88" s="203" t="s">
        <v>914</v>
      </c>
      <c r="J88" s="205">
        <v>431034.48</v>
      </c>
    </row>
    <row r="91" spans="1:10" x14ac:dyDescent="0.2">
      <c r="A91" s="203" t="s">
        <v>891</v>
      </c>
    </row>
    <row r="93" spans="1:10" x14ac:dyDescent="0.2">
      <c r="G93" s="203" t="s">
        <v>892</v>
      </c>
      <c r="J93" s="205">
        <v>9331910.8399999999</v>
      </c>
    </row>
    <row r="94" spans="1:10" x14ac:dyDescent="0.2">
      <c r="A94" s="203" t="s">
        <v>874</v>
      </c>
      <c r="B94" s="204">
        <v>42812</v>
      </c>
      <c r="C94" s="203">
        <v>156</v>
      </c>
      <c r="D94" s="203">
        <v>17599</v>
      </c>
      <c r="E94" s="203" t="s">
        <v>895</v>
      </c>
      <c r="F94" s="203" t="s">
        <v>896</v>
      </c>
      <c r="G94" s="203" t="s">
        <v>875</v>
      </c>
      <c r="H94" s="205">
        <v>11900</v>
      </c>
      <c r="J94" s="205">
        <v>9343810.8399999999</v>
      </c>
    </row>
    <row r="95" spans="1:10" x14ac:dyDescent="0.2">
      <c r="A95" s="203" t="s">
        <v>929</v>
      </c>
      <c r="B95" s="204">
        <v>42812</v>
      </c>
      <c r="C95" s="203" t="s">
        <v>930</v>
      </c>
      <c r="D95" s="203" t="s">
        <v>931</v>
      </c>
      <c r="E95" s="203" t="s">
        <v>895</v>
      </c>
      <c r="F95" s="203" t="s">
        <v>896</v>
      </c>
      <c r="G95" s="203" t="s">
        <v>705</v>
      </c>
      <c r="H95" s="205">
        <v>14000</v>
      </c>
      <c r="J95" s="205">
        <v>9357810.8399999999</v>
      </c>
    </row>
    <row r="96" spans="1:10" x14ac:dyDescent="0.2">
      <c r="A96" s="203" t="s">
        <v>932</v>
      </c>
      <c r="B96" s="204">
        <v>42825</v>
      </c>
      <c r="C96" s="203" t="s">
        <v>930</v>
      </c>
      <c r="D96" s="203" t="s">
        <v>931</v>
      </c>
      <c r="E96" s="203" t="s">
        <v>895</v>
      </c>
      <c r="F96" s="203" t="s">
        <v>896</v>
      </c>
      <c r="G96" s="203" t="s">
        <v>933</v>
      </c>
      <c r="I96" s="205">
        <v>14000</v>
      </c>
      <c r="J96" s="205">
        <v>9343810.8399999999</v>
      </c>
    </row>
    <row r="97" spans="1:10" x14ac:dyDescent="0.2">
      <c r="A97" s="203" t="s">
        <v>884</v>
      </c>
      <c r="B97" s="204">
        <v>42826</v>
      </c>
      <c r="C97" s="203" t="s">
        <v>934</v>
      </c>
      <c r="D97" s="203" t="s">
        <v>935</v>
      </c>
      <c r="E97" s="203" t="s">
        <v>895</v>
      </c>
      <c r="F97" s="203" t="s">
        <v>896</v>
      </c>
      <c r="G97" s="203" t="s">
        <v>705</v>
      </c>
      <c r="H97" s="205">
        <v>862068.97</v>
      </c>
      <c r="J97" s="205">
        <v>10205879.810000001</v>
      </c>
    </row>
    <row r="98" spans="1:10" x14ac:dyDescent="0.2">
      <c r="A98" s="203" t="s">
        <v>885</v>
      </c>
      <c r="B98" s="204">
        <v>42831</v>
      </c>
      <c r="C98" s="203">
        <v>182</v>
      </c>
      <c r="D98" s="203" t="s">
        <v>936</v>
      </c>
      <c r="E98" s="203" t="s">
        <v>895</v>
      </c>
      <c r="F98" s="203" t="s">
        <v>896</v>
      </c>
      <c r="G98" s="203" t="s">
        <v>705</v>
      </c>
      <c r="H98" s="205">
        <v>25000</v>
      </c>
      <c r="J98" s="205">
        <v>10230879.810000001</v>
      </c>
    </row>
    <row r="99" spans="1:10" x14ac:dyDescent="0.2">
      <c r="A99" s="203" t="s">
        <v>937</v>
      </c>
      <c r="B99" s="204">
        <v>42836</v>
      </c>
      <c r="C99" s="203" t="s">
        <v>938</v>
      </c>
      <c r="D99" s="203" t="s">
        <v>939</v>
      </c>
      <c r="E99" s="203" t="s">
        <v>895</v>
      </c>
      <c r="F99" s="203" t="s">
        <v>896</v>
      </c>
      <c r="G99" s="203" t="s">
        <v>705</v>
      </c>
      <c r="H99" s="205">
        <v>13000</v>
      </c>
      <c r="J99" s="205">
        <v>10243879.810000001</v>
      </c>
    </row>
    <row r="100" spans="1:10" x14ac:dyDescent="0.2">
      <c r="A100" s="203" t="s">
        <v>940</v>
      </c>
      <c r="B100" s="204">
        <v>42870</v>
      </c>
      <c r="C100" s="203">
        <v>533</v>
      </c>
      <c r="D100" s="203" t="s">
        <v>941</v>
      </c>
      <c r="E100" s="203" t="s">
        <v>895</v>
      </c>
      <c r="F100" s="203" t="s">
        <v>896</v>
      </c>
      <c r="G100" s="203" t="s">
        <v>711</v>
      </c>
      <c r="H100" s="205">
        <v>15698.57</v>
      </c>
      <c r="J100" s="205">
        <v>10259578.380000001</v>
      </c>
    </row>
    <row r="101" spans="1:10" x14ac:dyDescent="0.2">
      <c r="A101" s="203" t="s">
        <v>879</v>
      </c>
      <c r="B101" s="204">
        <v>42877</v>
      </c>
      <c r="C101" s="203">
        <v>827</v>
      </c>
      <c r="D101" s="203" t="s">
        <v>942</v>
      </c>
      <c r="E101" s="203" t="s">
        <v>895</v>
      </c>
      <c r="F101" s="203" t="s">
        <v>896</v>
      </c>
      <c r="G101" s="203" t="s">
        <v>711</v>
      </c>
      <c r="H101" s="205">
        <v>47628</v>
      </c>
      <c r="J101" s="205">
        <v>10307206.380000001</v>
      </c>
    </row>
    <row r="102" spans="1:10" x14ac:dyDescent="0.2">
      <c r="A102" s="203" t="s">
        <v>880</v>
      </c>
      <c r="B102" s="204">
        <v>42877</v>
      </c>
      <c r="C102" s="203">
        <v>826</v>
      </c>
      <c r="D102" s="203" t="s">
        <v>943</v>
      </c>
      <c r="E102" s="203" t="s">
        <v>895</v>
      </c>
      <c r="F102" s="203" t="s">
        <v>896</v>
      </c>
      <c r="G102" s="203" t="s">
        <v>711</v>
      </c>
      <c r="H102" s="205">
        <v>15936.9</v>
      </c>
      <c r="J102" s="205">
        <v>10323143.279999999</v>
      </c>
    </row>
    <row r="103" spans="1:10" x14ac:dyDescent="0.2">
      <c r="A103" s="203" t="s">
        <v>944</v>
      </c>
      <c r="B103" s="204">
        <v>42877</v>
      </c>
      <c r="C103" s="203">
        <v>533</v>
      </c>
      <c r="D103" s="203" t="s">
        <v>941</v>
      </c>
      <c r="E103" s="203" t="s">
        <v>895</v>
      </c>
      <c r="F103" s="203" t="s">
        <v>896</v>
      </c>
      <c r="G103" s="203" t="s">
        <v>945</v>
      </c>
      <c r="I103" s="205">
        <v>15698.57</v>
      </c>
      <c r="J103" s="205">
        <v>10307444.710000001</v>
      </c>
    </row>
    <row r="104" spans="1:10" x14ac:dyDescent="0.2">
      <c r="A104" s="203" t="s">
        <v>881</v>
      </c>
      <c r="B104" s="204">
        <v>42877</v>
      </c>
      <c r="C104" s="203">
        <v>533</v>
      </c>
      <c r="D104" s="203" t="s">
        <v>946</v>
      </c>
      <c r="E104" s="203" t="s">
        <v>895</v>
      </c>
      <c r="F104" s="203" t="s">
        <v>896</v>
      </c>
      <c r="G104" s="203" t="s">
        <v>711</v>
      </c>
      <c r="H104" s="205">
        <v>18900</v>
      </c>
      <c r="J104" s="205">
        <v>10326344.710000001</v>
      </c>
    </row>
    <row r="105" spans="1:10" x14ac:dyDescent="0.2">
      <c r="A105" s="203" t="s">
        <v>882</v>
      </c>
      <c r="B105" s="204">
        <v>42878</v>
      </c>
      <c r="C105" s="203" t="s">
        <v>947</v>
      </c>
      <c r="D105" s="203" t="s">
        <v>948</v>
      </c>
      <c r="E105" s="203" t="s">
        <v>895</v>
      </c>
      <c r="F105" s="203" t="s">
        <v>896</v>
      </c>
      <c r="G105" s="203" t="s">
        <v>711</v>
      </c>
      <c r="H105" s="205">
        <v>6631.47</v>
      </c>
      <c r="J105" s="205">
        <v>10332976.18</v>
      </c>
    </row>
    <row r="106" spans="1:10" x14ac:dyDescent="0.2">
      <c r="A106" s="203" t="s">
        <v>883</v>
      </c>
      <c r="B106" s="204">
        <v>42885</v>
      </c>
      <c r="C106" s="203">
        <v>828</v>
      </c>
      <c r="D106" s="203" t="s">
        <v>949</v>
      </c>
      <c r="E106" s="203" t="s">
        <v>895</v>
      </c>
      <c r="F106" s="203" t="s">
        <v>896</v>
      </c>
      <c r="G106" s="203" t="s">
        <v>711</v>
      </c>
      <c r="H106" s="205">
        <v>42113.34</v>
      </c>
      <c r="J106" s="205">
        <v>10375089.52</v>
      </c>
    </row>
    <row r="107" spans="1:10" x14ac:dyDescent="0.2">
      <c r="A107" s="203" t="s">
        <v>950</v>
      </c>
      <c r="B107" s="204">
        <v>42916</v>
      </c>
      <c r="C107" s="203">
        <v>5578</v>
      </c>
      <c r="D107" s="203" t="s">
        <v>951</v>
      </c>
      <c r="E107" s="203" t="s">
        <v>895</v>
      </c>
      <c r="F107" s="203" t="s">
        <v>896</v>
      </c>
      <c r="G107" s="203" t="s">
        <v>952</v>
      </c>
      <c r="H107" s="205">
        <v>7380.5</v>
      </c>
      <c r="J107" s="205">
        <v>10382470.02</v>
      </c>
    </row>
    <row r="108" spans="1:10" x14ac:dyDescent="0.2">
      <c r="A108" s="203" t="s">
        <v>964</v>
      </c>
      <c r="B108" s="204">
        <v>42942</v>
      </c>
      <c r="C108" s="203" t="s">
        <v>1059</v>
      </c>
      <c r="D108" s="203" t="s">
        <v>1060</v>
      </c>
      <c r="E108" s="203" t="s">
        <v>895</v>
      </c>
      <c r="F108" s="203" t="s">
        <v>896</v>
      </c>
      <c r="G108" s="203" t="s">
        <v>705</v>
      </c>
      <c r="H108" s="205">
        <v>689655.17</v>
      </c>
      <c r="J108" s="205">
        <v>11072125.189999999</v>
      </c>
    </row>
    <row r="109" spans="1:10" x14ac:dyDescent="0.2">
      <c r="A109" s="203" t="s">
        <v>1061</v>
      </c>
      <c r="B109" s="204">
        <v>42977</v>
      </c>
      <c r="C109" s="203" t="s">
        <v>1062</v>
      </c>
      <c r="D109" s="203" t="s">
        <v>1063</v>
      </c>
      <c r="E109" s="203" t="s">
        <v>895</v>
      </c>
      <c r="F109" s="203" t="s">
        <v>896</v>
      </c>
      <c r="G109" s="203" t="s">
        <v>705</v>
      </c>
      <c r="H109" s="205">
        <v>86206.9</v>
      </c>
      <c r="J109" s="205">
        <v>11158332.09</v>
      </c>
    </row>
    <row r="110" spans="1:10" x14ac:dyDescent="0.2">
      <c r="A110" s="203" t="s">
        <v>1099</v>
      </c>
      <c r="B110" s="204">
        <v>43006</v>
      </c>
      <c r="C110" s="203">
        <v>447</v>
      </c>
      <c r="D110" s="203" t="s">
        <v>1100</v>
      </c>
      <c r="E110" s="203" t="s">
        <v>895</v>
      </c>
      <c r="F110" s="203" t="s">
        <v>896</v>
      </c>
      <c r="G110" s="203" t="s">
        <v>1137</v>
      </c>
      <c r="H110" s="205">
        <v>476500</v>
      </c>
      <c r="J110" s="205">
        <v>11634832.09</v>
      </c>
    </row>
    <row r="111" spans="1:10" x14ac:dyDescent="0.2">
      <c r="A111" s="203" t="s">
        <v>1101</v>
      </c>
      <c r="B111" s="204">
        <v>43014</v>
      </c>
      <c r="C111" s="203" t="s">
        <v>1102</v>
      </c>
      <c r="D111" s="203" t="s">
        <v>1103</v>
      </c>
      <c r="E111" s="203" t="s">
        <v>895</v>
      </c>
      <c r="F111" s="203" t="s">
        <v>896</v>
      </c>
      <c r="G111" s="203" t="s">
        <v>705</v>
      </c>
      <c r="H111" s="205">
        <v>86206.9</v>
      </c>
      <c r="J111" s="205">
        <v>11721038.99</v>
      </c>
    </row>
    <row r="112" spans="1:10" x14ac:dyDescent="0.2">
      <c r="A112" s="203" t="s">
        <v>1104</v>
      </c>
      <c r="B112" s="204">
        <v>43019</v>
      </c>
      <c r="C112" s="203">
        <v>500</v>
      </c>
      <c r="D112" s="203" t="s">
        <v>1105</v>
      </c>
      <c r="E112" s="203" t="s">
        <v>895</v>
      </c>
      <c r="F112" s="203" t="s">
        <v>896</v>
      </c>
      <c r="G112" s="203" t="s">
        <v>705</v>
      </c>
      <c r="H112" s="205">
        <v>476500</v>
      </c>
      <c r="J112" s="205">
        <v>12197538.99</v>
      </c>
    </row>
    <row r="113" spans="1:10" x14ac:dyDescent="0.2">
      <c r="A113" s="203" t="s">
        <v>1138</v>
      </c>
      <c r="B113" s="204">
        <v>43038</v>
      </c>
      <c r="C113" s="203" t="s">
        <v>922</v>
      </c>
      <c r="D113" s="203">
        <v>20139</v>
      </c>
      <c r="E113" s="203" t="s">
        <v>895</v>
      </c>
      <c r="F113" s="203" t="s">
        <v>896</v>
      </c>
      <c r="G113" s="203" t="s">
        <v>705</v>
      </c>
      <c r="H113" s="205">
        <v>86206.9</v>
      </c>
      <c r="J113" s="205">
        <v>12283745.890000001</v>
      </c>
    </row>
    <row r="114" spans="1:10" x14ac:dyDescent="0.2">
      <c r="A114" s="203" t="s">
        <v>1139</v>
      </c>
      <c r="B114" s="204">
        <v>43046</v>
      </c>
      <c r="C114" s="203" t="s">
        <v>1140</v>
      </c>
      <c r="D114" s="203" t="s">
        <v>1141</v>
      </c>
      <c r="E114" s="203" t="s">
        <v>895</v>
      </c>
      <c r="F114" s="203" t="s">
        <v>896</v>
      </c>
      <c r="G114" s="203" t="s">
        <v>705</v>
      </c>
      <c r="H114" s="205">
        <v>175269.35</v>
      </c>
      <c r="J114" s="205">
        <v>12459015.24</v>
      </c>
    </row>
    <row r="115" spans="1:10" x14ac:dyDescent="0.2">
      <c r="G115" s="203" t="s">
        <v>913</v>
      </c>
      <c r="H115" s="205">
        <v>3156802.97</v>
      </c>
      <c r="I115" s="205">
        <v>29698.57</v>
      </c>
    </row>
    <row r="116" spans="1:10" x14ac:dyDescent="0.2">
      <c r="G116" s="203" t="s">
        <v>914</v>
      </c>
      <c r="J116" s="205">
        <v>12459015.24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2017-01-20T19:13:56Z</dcterms:created>
  <dcterms:modified xsi:type="dcterms:W3CDTF">2018-01-29T19:50:36Z</dcterms:modified>
</cp:coreProperties>
</file>